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3" activeTab="3"/>
  </bookViews>
  <sheets>
    <sheet name="Draft " sheetId="17" r:id="rId1"/>
    <sheet name="SMID calculations final " sheetId="13" r:id="rId2"/>
    <sheet name="municipalities and corporations" sheetId="3" r:id="rId3"/>
    <sheet name="Population " sheetId="16" r:id="rId4"/>
  </sheets>
  <definedNames>
    <definedName name="_xlnm.Print_Titles" localSheetId="0">'Draft '!$5:$5</definedName>
    <definedName name="_xlnm.Print_Titles" localSheetId="1">'SMID calculations final '!$5:$5</definedName>
  </definedNames>
  <calcPr calcId="124519"/>
</workbook>
</file>

<file path=xl/calcChain.xml><?xml version="1.0" encoding="utf-8"?>
<calcChain xmlns="http://schemas.openxmlformats.org/spreadsheetml/2006/main">
  <c r="S113" i="17"/>
  <c r="R113"/>
  <c r="Q113"/>
  <c r="O113"/>
  <c r="J113"/>
  <c r="I113"/>
  <c r="G113"/>
  <c r="F113"/>
  <c r="E113"/>
  <c r="D113"/>
  <c r="T74"/>
  <c r="P74"/>
  <c r="K74"/>
  <c r="L74" s="1"/>
  <c r="M74" s="1"/>
  <c r="T95"/>
  <c r="P95"/>
  <c r="N95"/>
  <c r="M95"/>
  <c r="L95"/>
  <c r="K95"/>
  <c r="T53"/>
  <c r="P53"/>
  <c r="N53"/>
  <c r="K53"/>
  <c r="L53" s="1"/>
  <c r="M53" s="1"/>
  <c r="T19"/>
  <c r="T47"/>
  <c r="P47"/>
  <c r="N47"/>
  <c r="L47"/>
  <c r="M47" s="1"/>
  <c r="K47"/>
  <c r="T40"/>
  <c r="P40"/>
  <c r="N40"/>
  <c r="L40"/>
  <c r="M40" s="1"/>
  <c r="K40"/>
  <c r="T82"/>
  <c r="P82"/>
  <c r="N82"/>
  <c r="K82"/>
  <c r="L82" s="1"/>
  <c r="M82" s="1"/>
  <c r="T107"/>
  <c r="P107"/>
  <c r="K107"/>
  <c r="L107" s="1"/>
  <c r="M107" s="1"/>
  <c r="T64"/>
  <c r="P64"/>
  <c r="N64"/>
  <c r="M64"/>
  <c r="L64"/>
  <c r="K64"/>
  <c r="T38"/>
  <c r="P38"/>
  <c r="N38"/>
  <c r="K38"/>
  <c r="L38" s="1"/>
  <c r="M38" s="1"/>
  <c r="T103"/>
  <c r="P103"/>
  <c r="N103"/>
  <c r="K103"/>
  <c r="L103" s="1"/>
  <c r="M103" s="1"/>
  <c r="T29"/>
  <c r="P29"/>
  <c r="N29"/>
  <c r="K29"/>
  <c r="L29" s="1"/>
  <c r="M29" s="1"/>
  <c r="T58"/>
  <c r="P58"/>
  <c r="N58"/>
  <c r="K58"/>
  <c r="L58" s="1"/>
  <c r="M58" s="1"/>
  <c r="T94"/>
  <c r="P94"/>
  <c r="N94"/>
  <c r="K94"/>
  <c r="L94" s="1"/>
  <c r="M94" s="1"/>
  <c r="T18"/>
  <c r="T59"/>
  <c r="P59"/>
  <c r="N59"/>
  <c r="K59"/>
  <c r="L59" s="1"/>
  <c r="M59" s="1"/>
  <c r="T42"/>
  <c r="P42"/>
  <c r="K42"/>
  <c r="L42" s="1"/>
  <c r="M42" s="1"/>
  <c r="T60"/>
  <c r="P60"/>
  <c r="N60"/>
  <c r="L60"/>
  <c r="M60" s="1"/>
  <c r="K60"/>
  <c r="T17"/>
  <c r="T111"/>
  <c r="P111"/>
  <c r="K111"/>
  <c r="L111" s="1"/>
  <c r="M111" s="1"/>
  <c r="T45"/>
  <c r="P45"/>
  <c r="N45"/>
  <c r="K45"/>
  <c r="L45" s="1"/>
  <c r="M45" s="1"/>
  <c r="T83"/>
  <c r="P83"/>
  <c r="N83"/>
  <c r="K83"/>
  <c r="L83" s="1"/>
  <c r="M83" s="1"/>
  <c r="T99"/>
  <c r="P99"/>
  <c r="N99"/>
  <c r="L99"/>
  <c r="M99" s="1"/>
  <c r="K99"/>
  <c r="T93"/>
  <c r="P93"/>
  <c r="N93"/>
  <c r="K93"/>
  <c r="L93" s="1"/>
  <c r="M93" s="1"/>
  <c r="T44"/>
  <c r="P44"/>
  <c r="N44"/>
  <c r="K44"/>
  <c r="L44" s="1"/>
  <c r="M44" s="1"/>
  <c r="T69"/>
  <c r="P69"/>
  <c r="N69"/>
  <c r="K69"/>
  <c r="L69" s="1"/>
  <c r="M69" s="1"/>
  <c r="T68"/>
  <c r="P68"/>
  <c r="N68"/>
  <c r="L68"/>
  <c r="M68" s="1"/>
  <c r="K68"/>
  <c r="T16"/>
  <c r="T86"/>
  <c r="P86"/>
  <c r="K86"/>
  <c r="L86" s="1"/>
  <c r="M86" s="1"/>
  <c r="T90"/>
  <c r="P90"/>
  <c r="N90"/>
  <c r="K90"/>
  <c r="L90" s="1"/>
  <c r="M90" s="1"/>
  <c r="T92"/>
  <c r="P92"/>
  <c r="N92"/>
  <c r="K92"/>
  <c r="L92" s="1"/>
  <c r="M92" s="1"/>
  <c r="T77"/>
  <c r="P77"/>
  <c r="N77"/>
  <c r="L77"/>
  <c r="M77" s="1"/>
  <c r="K77"/>
  <c r="T89"/>
  <c r="P89"/>
  <c r="N89"/>
  <c r="K89"/>
  <c r="L89" s="1"/>
  <c r="M89" s="1"/>
  <c r="T62"/>
  <c r="P62"/>
  <c r="N62"/>
  <c r="K62"/>
  <c r="L62" s="1"/>
  <c r="M62" s="1"/>
  <c r="T78"/>
  <c r="P78"/>
  <c r="N78"/>
  <c r="K78"/>
  <c r="L78" s="1"/>
  <c r="M78" s="1"/>
  <c r="T52"/>
  <c r="P52"/>
  <c r="N52"/>
  <c r="L52"/>
  <c r="M52" s="1"/>
  <c r="K52"/>
  <c r="T100"/>
  <c r="P100"/>
  <c r="N100"/>
  <c r="K100"/>
  <c r="L100" s="1"/>
  <c r="M100" s="1"/>
  <c r="T71"/>
  <c r="P71"/>
  <c r="N71"/>
  <c r="K71"/>
  <c r="L71" s="1"/>
  <c r="M71" s="1"/>
  <c r="T102"/>
  <c r="P102"/>
  <c r="N102"/>
  <c r="K102"/>
  <c r="L102" s="1"/>
  <c r="M102" s="1"/>
  <c r="T67"/>
  <c r="P67"/>
  <c r="N67"/>
  <c r="L67"/>
  <c r="M67" s="1"/>
  <c r="K67"/>
  <c r="T15"/>
  <c r="T104"/>
  <c r="P104"/>
  <c r="K104"/>
  <c r="L104" s="1"/>
  <c r="M104" s="1"/>
  <c r="T37"/>
  <c r="P37"/>
  <c r="N37"/>
  <c r="K37"/>
  <c r="L37" s="1"/>
  <c r="M37" s="1"/>
  <c r="T30"/>
  <c r="P30"/>
  <c r="N30"/>
  <c r="K30"/>
  <c r="L30" s="1"/>
  <c r="M30" s="1"/>
  <c r="T51"/>
  <c r="P51"/>
  <c r="N51"/>
  <c r="L51"/>
  <c r="M51" s="1"/>
  <c r="K51"/>
  <c r="T57"/>
  <c r="P57"/>
  <c r="M57"/>
  <c r="L57"/>
  <c r="K57"/>
  <c r="T73"/>
  <c r="P73"/>
  <c r="N73"/>
  <c r="K73"/>
  <c r="L73" s="1"/>
  <c r="M73" s="1"/>
  <c r="T36"/>
  <c r="P36"/>
  <c r="N36"/>
  <c r="L36"/>
  <c r="M36" s="1"/>
  <c r="K36"/>
  <c r="T14"/>
  <c r="T108"/>
  <c r="P108"/>
  <c r="L108"/>
  <c r="M108" s="1"/>
  <c r="K108"/>
  <c r="F108"/>
  <c r="T98"/>
  <c r="P98"/>
  <c r="N98"/>
  <c r="K98"/>
  <c r="L98" s="1"/>
  <c r="M98" s="1"/>
  <c r="T84"/>
  <c r="P84"/>
  <c r="N84"/>
  <c r="M84"/>
  <c r="L84"/>
  <c r="K84"/>
  <c r="T85"/>
  <c r="P85"/>
  <c r="N85"/>
  <c r="K85"/>
  <c r="L85" s="1"/>
  <c r="M85" s="1"/>
  <c r="H85"/>
  <c r="H113" s="1"/>
  <c r="T70"/>
  <c r="P70"/>
  <c r="N70"/>
  <c r="L70"/>
  <c r="M70" s="1"/>
  <c r="K70"/>
  <c r="T80"/>
  <c r="P80"/>
  <c r="N80"/>
  <c r="L80"/>
  <c r="M80" s="1"/>
  <c r="K80"/>
  <c r="T75"/>
  <c r="P75"/>
  <c r="N75"/>
  <c r="K75"/>
  <c r="L75" s="1"/>
  <c r="M75" s="1"/>
  <c r="T88"/>
  <c r="P88"/>
  <c r="N88"/>
  <c r="K88"/>
  <c r="L88" s="1"/>
  <c r="M88" s="1"/>
  <c r="T13"/>
  <c r="T110"/>
  <c r="P110"/>
  <c r="M110"/>
  <c r="L110"/>
  <c r="K110"/>
  <c r="T27"/>
  <c r="P27"/>
  <c r="N27"/>
  <c r="K27"/>
  <c r="L27" s="1"/>
  <c r="M27" s="1"/>
  <c r="T20"/>
  <c r="P20"/>
  <c r="N20"/>
  <c r="L20"/>
  <c r="M20" s="1"/>
  <c r="K20"/>
  <c r="T32"/>
  <c r="P32"/>
  <c r="N32"/>
  <c r="L32"/>
  <c r="M32" s="1"/>
  <c r="K32"/>
  <c r="T50"/>
  <c r="P50"/>
  <c r="N50"/>
  <c r="K50"/>
  <c r="L50" s="1"/>
  <c r="M50" s="1"/>
  <c r="T101"/>
  <c r="P101"/>
  <c r="N101"/>
  <c r="L101"/>
  <c r="M101" s="1"/>
  <c r="K101"/>
  <c r="T28"/>
  <c r="P28"/>
  <c r="N28"/>
  <c r="K28"/>
  <c r="L28" s="1"/>
  <c r="M28" s="1"/>
  <c r="T76"/>
  <c r="P76"/>
  <c r="N76"/>
  <c r="K76"/>
  <c r="L76" s="1"/>
  <c r="M76" s="1"/>
  <c r="T35"/>
  <c r="P35"/>
  <c r="N35"/>
  <c r="M35"/>
  <c r="L35"/>
  <c r="K35"/>
  <c r="T43"/>
  <c r="P43"/>
  <c r="N43"/>
  <c r="K43"/>
  <c r="L43" s="1"/>
  <c r="M43" s="1"/>
  <c r="T91"/>
  <c r="P91"/>
  <c r="N91"/>
  <c r="L91"/>
  <c r="M91" s="1"/>
  <c r="K91"/>
  <c r="T23"/>
  <c r="P23"/>
  <c r="N23"/>
  <c r="L23"/>
  <c r="M23" s="1"/>
  <c r="K23"/>
  <c r="T41"/>
  <c r="P41"/>
  <c r="N41"/>
  <c r="K41"/>
  <c r="L41" s="1"/>
  <c r="M41" s="1"/>
  <c r="T97"/>
  <c r="P97"/>
  <c r="K97"/>
  <c r="L97" s="1"/>
  <c r="M97" s="1"/>
  <c r="T12"/>
  <c r="T56"/>
  <c r="P56"/>
  <c r="N56"/>
  <c r="M56"/>
  <c r="L56"/>
  <c r="K56"/>
  <c r="T72"/>
  <c r="P72"/>
  <c r="N72"/>
  <c r="K72"/>
  <c r="L72" s="1"/>
  <c r="M72" s="1"/>
  <c r="T11"/>
  <c r="T105"/>
  <c r="P105"/>
  <c r="L105"/>
  <c r="M105" s="1"/>
  <c r="K105"/>
  <c r="T66"/>
  <c r="P66"/>
  <c r="N66"/>
  <c r="L66"/>
  <c r="M66" s="1"/>
  <c r="K66"/>
  <c r="T26"/>
  <c r="P26"/>
  <c r="N26"/>
  <c r="K26"/>
  <c r="L26" s="1"/>
  <c r="M26" s="1"/>
  <c r="T39"/>
  <c r="P39"/>
  <c r="N39"/>
  <c r="L39"/>
  <c r="M39" s="1"/>
  <c r="K39"/>
  <c r="T21"/>
  <c r="P21"/>
  <c r="N21"/>
  <c r="K21"/>
  <c r="L21" s="1"/>
  <c r="M21" s="1"/>
  <c r="T22"/>
  <c r="P22"/>
  <c r="N22"/>
  <c r="K22"/>
  <c r="L22" s="1"/>
  <c r="M22" s="1"/>
  <c r="T10"/>
  <c r="T106"/>
  <c r="P106"/>
  <c r="M106"/>
  <c r="L106"/>
  <c r="K106"/>
  <c r="T34"/>
  <c r="P34"/>
  <c r="N34"/>
  <c r="K34"/>
  <c r="L34" s="1"/>
  <c r="M34" s="1"/>
  <c r="T24"/>
  <c r="P24"/>
  <c r="N24"/>
  <c r="L24"/>
  <c r="M24" s="1"/>
  <c r="K24"/>
  <c r="T25"/>
  <c r="P25"/>
  <c r="N25"/>
  <c r="L25"/>
  <c r="M25" s="1"/>
  <c r="K25"/>
  <c r="T87"/>
  <c r="P87"/>
  <c r="N87"/>
  <c r="K87"/>
  <c r="L87" s="1"/>
  <c r="M87" s="1"/>
  <c r="T61"/>
  <c r="P61"/>
  <c r="N61"/>
  <c r="L61"/>
  <c r="M61" s="1"/>
  <c r="T9"/>
  <c r="T49"/>
  <c r="P49"/>
  <c r="M49"/>
  <c r="L49"/>
  <c r="K49"/>
  <c r="T55"/>
  <c r="P55"/>
  <c r="N55"/>
  <c r="K55"/>
  <c r="L55" s="1"/>
  <c r="M55" s="1"/>
  <c r="T33"/>
  <c r="P33"/>
  <c r="N33"/>
  <c r="K33"/>
  <c r="L33" s="1"/>
  <c r="M33" s="1"/>
  <c r="T79"/>
  <c r="P79"/>
  <c r="N79"/>
  <c r="K79"/>
  <c r="L79" s="1"/>
  <c r="M79" s="1"/>
  <c r="T8"/>
  <c r="T109"/>
  <c r="P109"/>
  <c r="M109"/>
  <c r="L109"/>
  <c r="K109"/>
  <c r="T63"/>
  <c r="P63"/>
  <c r="N63"/>
  <c r="L63"/>
  <c r="M63" s="1"/>
  <c r="T46"/>
  <c r="P46"/>
  <c r="N46"/>
  <c r="K46"/>
  <c r="L46" s="1"/>
  <c r="M46" s="1"/>
  <c r="T31"/>
  <c r="P31"/>
  <c r="N31"/>
  <c r="M31"/>
  <c r="L31"/>
  <c r="K31"/>
  <c r="T65"/>
  <c r="P65"/>
  <c r="N65"/>
  <c r="K65"/>
  <c r="L65" s="1"/>
  <c r="M65" s="1"/>
  <c r="T7"/>
  <c r="T112"/>
  <c r="P112"/>
  <c r="L112"/>
  <c r="M112" s="1"/>
  <c r="K112"/>
  <c r="T48"/>
  <c r="P48"/>
  <c r="N48"/>
  <c r="L48"/>
  <c r="M48" s="1"/>
  <c r="K48"/>
  <c r="T54"/>
  <c r="P54"/>
  <c r="N54"/>
  <c r="K54"/>
  <c r="L54" s="1"/>
  <c r="M54" s="1"/>
  <c r="T81"/>
  <c r="P81"/>
  <c r="N81"/>
  <c r="L81"/>
  <c r="M81" s="1"/>
  <c r="K81"/>
  <c r="T96"/>
  <c r="P96"/>
  <c r="P113" s="1"/>
  <c r="N96"/>
  <c r="N113" s="1"/>
  <c r="K96"/>
  <c r="L96" s="1"/>
  <c r="T8" i="13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7"/>
  <c r="D113" i="16"/>
  <c r="H113" i="13"/>
  <c r="K10"/>
  <c r="G113"/>
  <c r="L113" i="17" l="1"/>
  <c r="M96"/>
  <c r="M113"/>
  <c r="K113"/>
  <c r="S113" i="13"/>
  <c r="R113"/>
  <c r="Q113"/>
  <c r="O113"/>
  <c r="J113"/>
  <c r="I113"/>
  <c r="E113"/>
  <c r="D113"/>
  <c r="P112"/>
  <c r="K112"/>
  <c r="L112" s="1"/>
  <c r="M112" s="1"/>
  <c r="P111"/>
  <c r="N111"/>
  <c r="K111"/>
  <c r="L111" s="1"/>
  <c r="M111" s="1"/>
  <c r="P110"/>
  <c r="N110"/>
  <c r="K110"/>
  <c r="L110" s="1"/>
  <c r="M110" s="1"/>
  <c r="P108"/>
  <c r="N108"/>
  <c r="K108"/>
  <c r="L108" s="1"/>
  <c r="M108" s="1"/>
  <c r="P107"/>
  <c r="N107"/>
  <c r="K107"/>
  <c r="L107" s="1"/>
  <c r="M107" s="1"/>
  <c r="P106"/>
  <c r="N106"/>
  <c r="K106"/>
  <c r="L106" s="1"/>
  <c r="M106" s="1"/>
  <c r="P105"/>
  <c r="K105"/>
  <c r="L105" s="1"/>
  <c r="M105" s="1"/>
  <c r="P104"/>
  <c r="N104"/>
  <c r="K104"/>
  <c r="L104" s="1"/>
  <c r="M104" s="1"/>
  <c r="P103"/>
  <c r="N103"/>
  <c r="K103"/>
  <c r="L103" s="1"/>
  <c r="M103" s="1"/>
  <c r="P102"/>
  <c r="N102"/>
  <c r="K102"/>
  <c r="L102" s="1"/>
  <c r="M102" s="1"/>
  <c r="P101"/>
  <c r="N101"/>
  <c r="K101"/>
  <c r="L101" s="1"/>
  <c r="M101" s="1"/>
  <c r="P100"/>
  <c r="N100"/>
  <c r="K100"/>
  <c r="L100" s="1"/>
  <c r="M100" s="1"/>
  <c r="P99"/>
  <c r="N99"/>
  <c r="K99"/>
  <c r="L99" s="1"/>
  <c r="M99" s="1"/>
  <c r="P97"/>
  <c r="N97"/>
  <c r="K97"/>
  <c r="L97" s="1"/>
  <c r="M97" s="1"/>
  <c r="P96"/>
  <c r="K96"/>
  <c r="L96" s="1"/>
  <c r="M96" s="1"/>
  <c r="P95"/>
  <c r="N95"/>
  <c r="K95"/>
  <c r="L95" s="1"/>
  <c r="M95" s="1"/>
  <c r="P93"/>
  <c r="K93"/>
  <c r="L93" s="1"/>
  <c r="M93" s="1"/>
  <c r="P92"/>
  <c r="N92"/>
  <c r="K92"/>
  <c r="L92" s="1"/>
  <c r="M92" s="1"/>
  <c r="P91"/>
  <c r="N91"/>
  <c r="K91"/>
  <c r="L91" s="1"/>
  <c r="M91" s="1"/>
  <c r="P90"/>
  <c r="N90"/>
  <c r="K90"/>
  <c r="L90" s="1"/>
  <c r="M90" s="1"/>
  <c r="P89"/>
  <c r="N89"/>
  <c r="K89"/>
  <c r="L89" s="1"/>
  <c r="M89" s="1"/>
  <c r="P88"/>
  <c r="N88"/>
  <c r="K88"/>
  <c r="L88" s="1"/>
  <c r="M88" s="1"/>
  <c r="P87"/>
  <c r="N87"/>
  <c r="K87"/>
  <c r="L87" s="1"/>
  <c r="M87" s="1"/>
  <c r="P86"/>
  <c r="N86"/>
  <c r="K86"/>
  <c r="L86" s="1"/>
  <c r="M86" s="1"/>
  <c r="P84"/>
  <c r="L84"/>
  <c r="M84" s="1"/>
  <c r="K84"/>
  <c r="P83"/>
  <c r="N83"/>
  <c r="K83"/>
  <c r="L83" s="1"/>
  <c r="M83" s="1"/>
  <c r="P82"/>
  <c r="N82"/>
  <c r="K82"/>
  <c r="L82" s="1"/>
  <c r="M82" s="1"/>
  <c r="P81"/>
  <c r="N81"/>
  <c r="K81"/>
  <c r="L81" s="1"/>
  <c r="M81" s="1"/>
  <c r="P80"/>
  <c r="N80"/>
  <c r="K80"/>
  <c r="L80" s="1"/>
  <c r="M80" s="1"/>
  <c r="P79"/>
  <c r="N79"/>
  <c r="K79"/>
  <c r="L79" s="1"/>
  <c r="M79" s="1"/>
  <c r="P78"/>
  <c r="N78"/>
  <c r="K78"/>
  <c r="L78" s="1"/>
  <c r="M78" s="1"/>
  <c r="P77"/>
  <c r="N77"/>
  <c r="K77"/>
  <c r="L77" s="1"/>
  <c r="M77" s="1"/>
  <c r="P76"/>
  <c r="N76"/>
  <c r="K76"/>
  <c r="L76" s="1"/>
  <c r="M76" s="1"/>
  <c r="P75"/>
  <c r="N75"/>
  <c r="K75"/>
  <c r="L75" s="1"/>
  <c r="M75" s="1"/>
  <c r="P74"/>
  <c r="N74"/>
  <c r="K74"/>
  <c r="L74" s="1"/>
  <c r="M74" s="1"/>
  <c r="P73"/>
  <c r="N73"/>
  <c r="K73"/>
  <c r="L73" s="1"/>
  <c r="M73" s="1"/>
  <c r="P71"/>
  <c r="K71"/>
  <c r="L71" s="1"/>
  <c r="M71" s="1"/>
  <c r="P70"/>
  <c r="N70"/>
  <c r="K70"/>
  <c r="L70" s="1"/>
  <c r="M70" s="1"/>
  <c r="P69"/>
  <c r="N69"/>
  <c r="K69"/>
  <c r="L69" s="1"/>
  <c r="M69" s="1"/>
  <c r="P68"/>
  <c r="N68"/>
  <c r="K68"/>
  <c r="L68" s="1"/>
  <c r="M68" s="1"/>
  <c r="P67"/>
  <c r="K67"/>
  <c r="L67" s="1"/>
  <c r="M67" s="1"/>
  <c r="P66"/>
  <c r="N66"/>
  <c r="K66"/>
  <c r="L66" s="1"/>
  <c r="M66" s="1"/>
  <c r="P65"/>
  <c r="N65"/>
  <c r="K65"/>
  <c r="L65" s="1"/>
  <c r="M65" s="1"/>
  <c r="P63"/>
  <c r="K63"/>
  <c r="L63" s="1"/>
  <c r="M63" s="1"/>
  <c r="F63"/>
  <c r="F113" s="1"/>
  <c r="P62"/>
  <c r="N62"/>
  <c r="K62"/>
  <c r="L62" s="1"/>
  <c r="M62" s="1"/>
  <c r="P61"/>
  <c r="N61"/>
  <c r="K61"/>
  <c r="L61" s="1"/>
  <c r="M61" s="1"/>
  <c r="P60"/>
  <c r="N60"/>
  <c r="K60"/>
  <c r="L60" s="1"/>
  <c r="M60" s="1"/>
  <c r="H60"/>
  <c r="P59"/>
  <c r="N59"/>
  <c r="K59"/>
  <c r="L59" s="1"/>
  <c r="M59" s="1"/>
  <c r="P58"/>
  <c r="N58"/>
  <c r="K58"/>
  <c r="L58" s="1"/>
  <c r="M58" s="1"/>
  <c r="P57"/>
  <c r="N57"/>
  <c r="L57"/>
  <c r="M57" s="1"/>
  <c r="K57"/>
  <c r="P56"/>
  <c r="N56"/>
  <c r="K56"/>
  <c r="L56" s="1"/>
  <c r="M56" s="1"/>
  <c r="P54"/>
  <c r="K54"/>
  <c r="L54" s="1"/>
  <c r="M54" s="1"/>
  <c r="P53"/>
  <c r="N53"/>
  <c r="K53"/>
  <c r="L53" s="1"/>
  <c r="M53" s="1"/>
  <c r="P52"/>
  <c r="N52"/>
  <c r="K52"/>
  <c r="L52" s="1"/>
  <c r="M52" s="1"/>
  <c r="P51"/>
  <c r="N51"/>
  <c r="L51"/>
  <c r="M51" s="1"/>
  <c r="K51"/>
  <c r="P50"/>
  <c r="N50"/>
  <c r="K50"/>
  <c r="L50" s="1"/>
  <c r="M50" s="1"/>
  <c r="P49"/>
  <c r="N49"/>
  <c r="K49"/>
  <c r="L49" s="1"/>
  <c r="M49" s="1"/>
  <c r="P48"/>
  <c r="N48"/>
  <c r="K48"/>
  <c r="L48" s="1"/>
  <c r="M48" s="1"/>
  <c r="P47"/>
  <c r="N47"/>
  <c r="L47"/>
  <c r="M47" s="1"/>
  <c r="K47"/>
  <c r="P46"/>
  <c r="N46"/>
  <c r="K46"/>
  <c r="L46" s="1"/>
  <c r="M46" s="1"/>
  <c r="P45"/>
  <c r="N45"/>
  <c r="K45"/>
  <c r="L45" s="1"/>
  <c r="M45" s="1"/>
  <c r="P44"/>
  <c r="N44"/>
  <c r="K44"/>
  <c r="L44" s="1"/>
  <c r="M44" s="1"/>
  <c r="P43"/>
  <c r="N43"/>
  <c r="K43"/>
  <c r="L43" s="1"/>
  <c r="M43" s="1"/>
  <c r="P42"/>
  <c r="N42"/>
  <c r="K42"/>
  <c r="L42" s="1"/>
  <c r="M42" s="1"/>
  <c r="P41"/>
  <c r="K41"/>
  <c r="L41" s="1"/>
  <c r="M41" s="1"/>
  <c r="P39"/>
  <c r="N39"/>
  <c r="K39"/>
  <c r="L39" s="1"/>
  <c r="M39" s="1"/>
  <c r="P38"/>
  <c r="N38"/>
  <c r="K38"/>
  <c r="L38" s="1"/>
  <c r="M38" s="1"/>
  <c r="P36"/>
  <c r="K36"/>
  <c r="L36" s="1"/>
  <c r="M36" s="1"/>
  <c r="P35"/>
  <c r="N35"/>
  <c r="K35"/>
  <c r="L35" s="1"/>
  <c r="M35" s="1"/>
  <c r="P34"/>
  <c r="N34"/>
  <c r="K34"/>
  <c r="L34" s="1"/>
  <c r="M34" s="1"/>
  <c r="P33"/>
  <c r="N33"/>
  <c r="K33"/>
  <c r="L33" s="1"/>
  <c r="M33" s="1"/>
  <c r="P32"/>
  <c r="N32"/>
  <c r="K32"/>
  <c r="L32" s="1"/>
  <c r="M32" s="1"/>
  <c r="P31"/>
  <c r="N31"/>
  <c r="K31"/>
  <c r="L31" s="1"/>
  <c r="M31" s="1"/>
  <c r="P29"/>
  <c r="K29"/>
  <c r="L29" s="1"/>
  <c r="M29" s="1"/>
  <c r="P28"/>
  <c r="N28"/>
  <c r="K28"/>
  <c r="L28" s="1"/>
  <c r="M28" s="1"/>
  <c r="P27"/>
  <c r="N27"/>
  <c r="K27"/>
  <c r="L27" s="1"/>
  <c r="M27" s="1"/>
  <c r="P26"/>
  <c r="N26"/>
  <c r="K26"/>
  <c r="L26" s="1"/>
  <c r="M26" s="1"/>
  <c r="P25"/>
  <c r="N25"/>
  <c r="K25"/>
  <c r="L25" s="1"/>
  <c r="M25" s="1"/>
  <c r="P24"/>
  <c r="N24"/>
  <c r="L24"/>
  <c r="M24" s="1"/>
  <c r="P22"/>
  <c r="K22"/>
  <c r="L22" s="1"/>
  <c r="M22" s="1"/>
  <c r="P21"/>
  <c r="N21"/>
  <c r="K21"/>
  <c r="L21" s="1"/>
  <c r="M21" s="1"/>
  <c r="P20"/>
  <c r="N20"/>
  <c r="L20"/>
  <c r="M20" s="1"/>
  <c r="K20"/>
  <c r="P19"/>
  <c r="N19"/>
  <c r="K19"/>
  <c r="L19" s="1"/>
  <c r="M19" s="1"/>
  <c r="P17"/>
  <c r="K17"/>
  <c r="L17" s="1"/>
  <c r="M17" s="1"/>
  <c r="P16"/>
  <c r="N16"/>
  <c r="L16"/>
  <c r="M16" s="1"/>
  <c r="P15"/>
  <c r="N15"/>
  <c r="K15"/>
  <c r="L15" s="1"/>
  <c r="M15" s="1"/>
  <c r="P14"/>
  <c r="N14"/>
  <c r="K14"/>
  <c r="L14" s="1"/>
  <c r="M14" s="1"/>
  <c r="P13"/>
  <c r="N13"/>
  <c r="K13"/>
  <c r="L13" s="1"/>
  <c r="M13" s="1"/>
  <c r="P11"/>
  <c r="K11"/>
  <c r="L11" s="1"/>
  <c r="M11" s="1"/>
  <c r="P10"/>
  <c r="N10"/>
  <c r="L10"/>
  <c r="M10" s="1"/>
  <c r="P9"/>
  <c r="N9"/>
  <c r="K9"/>
  <c r="L9" s="1"/>
  <c r="M9" s="1"/>
  <c r="P8"/>
  <c r="N8"/>
  <c r="K8"/>
  <c r="L8" s="1"/>
  <c r="M8" s="1"/>
  <c r="P7"/>
  <c r="N7"/>
  <c r="K7"/>
  <c r="K113" l="1"/>
  <c r="L7"/>
  <c r="M7" s="1"/>
  <c r="M113" s="1"/>
  <c r="P113"/>
  <c r="N113"/>
  <c r="L113"/>
</calcChain>
</file>

<file path=xl/sharedStrings.xml><?xml version="1.0" encoding="utf-8"?>
<sst xmlns="http://schemas.openxmlformats.org/spreadsheetml/2006/main" count="653" uniqueCount="244">
  <si>
    <t>Thiruvananthapuram District</t>
  </si>
  <si>
    <t>1. Neyyattinkara</t>
  </si>
  <si>
    <t>2. Nedumangad</t>
  </si>
  <si>
    <t>3. Attingal</t>
  </si>
  <si>
    <t>4. Varkala</t>
  </si>
  <si>
    <t>Kollam District</t>
  </si>
  <si>
    <t>1. Paravur</t>
  </si>
  <si>
    <t>2. Karunagapally</t>
  </si>
  <si>
    <t>3. Punalur</t>
  </si>
  <si>
    <t>4. Kottarakkara</t>
  </si>
  <si>
    <t>Pathanamthitta District</t>
  </si>
  <si>
    <t>1. Adoor</t>
  </si>
  <si>
    <t>2. Pathanamthitta</t>
  </si>
  <si>
    <t>3. Tiruvalla</t>
  </si>
  <si>
    <t>4. Pandalam</t>
  </si>
  <si>
    <t>Alappuzha District</t>
  </si>
  <si>
    <t>1. Alappuzha</t>
  </si>
  <si>
    <t>2. Kayamkulam</t>
  </si>
  <si>
    <t>3. Cherthala</t>
  </si>
  <si>
    <t>4. Mavelikkara</t>
  </si>
  <si>
    <t>5. Chengannur</t>
  </si>
  <si>
    <t>6. Haripad</t>
  </si>
  <si>
    <t>Kottayam District</t>
  </si>
  <si>
    <t>1. Changanacherry</t>
  </si>
  <si>
    <t>2. Kottayam</t>
  </si>
  <si>
    <t>3. Vaikom</t>
  </si>
  <si>
    <t>4. Palai</t>
  </si>
  <si>
    <t>5. Ettumanoor</t>
  </si>
  <si>
    <t>6. Erattupetta</t>
  </si>
  <si>
    <t>Idukki District</t>
  </si>
  <si>
    <t>1. Thodupuzha</t>
  </si>
  <si>
    <t>2. Kattappana</t>
  </si>
  <si>
    <t>Eranakulam District</t>
  </si>
  <si>
    <t>1. Kothamangalam</t>
  </si>
  <si>
    <t>2. Muvattupuzha</t>
  </si>
  <si>
    <t>3. Perumbavoor</t>
  </si>
  <si>
    <t>4. Maradu</t>
  </si>
  <si>
    <t>5. Thripunithura</t>
  </si>
  <si>
    <t>6. Thrikkakara</t>
  </si>
  <si>
    <t>7. Kalamassery</t>
  </si>
  <si>
    <t>8. Eloor</t>
  </si>
  <si>
    <t>9. North Paravoor</t>
  </si>
  <si>
    <t>10. Aluva</t>
  </si>
  <si>
    <t>11. Angamaly</t>
  </si>
  <si>
    <t>12. Piravom</t>
  </si>
  <si>
    <t>13. Koothattukulam</t>
  </si>
  <si>
    <t>Thrissur District</t>
  </si>
  <si>
    <t>1. Chalakkudy</t>
  </si>
  <si>
    <t>2. Irinjalakuda</t>
  </si>
  <si>
    <t>3. Kodungallur</t>
  </si>
  <si>
    <t>4. Kunnamkulam</t>
  </si>
  <si>
    <t>5. Guruvayoor</t>
  </si>
  <si>
    <t>6. Chavakkad</t>
  </si>
  <si>
    <t>7. Wadakkancheri</t>
  </si>
  <si>
    <t>Palakkad District</t>
  </si>
  <si>
    <t>2. Palakkad</t>
  </si>
  <si>
    <t>3. Ottappalam</t>
  </si>
  <si>
    <t>4. Shornur</t>
  </si>
  <si>
    <t>5. Mannarkkad</t>
  </si>
  <si>
    <t>6. Pattambi</t>
  </si>
  <si>
    <t>7. Cherpulassery</t>
  </si>
  <si>
    <t>Malappuaram District</t>
  </si>
  <si>
    <t>1. Malappuram</t>
  </si>
  <si>
    <t>2. Manjeri</t>
  </si>
  <si>
    <t>3. Ponnani</t>
  </si>
  <si>
    <t>4. Tirur</t>
  </si>
  <si>
    <t>5. Perinthalmanna</t>
  </si>
  <si>
    <t>6. Kottakkal</t>
  </si>
  <si>
    <t>7. Nilambur</t>
  </si>
  <si>
    <t>8. Kondotty</t>
  </si>
  <si>
    <t>9. Valanchery</t>
  </si>
  <si>
    <t>10. Tanur</t>
  </si>
  <si>
    <t>11. Parappanangadi</t>
  </si>
  <si>
    <t>12. Tirurangadi</t>
  </si>
  <si>
    <t>Kozhikode District</t>
  </si>
  <si>
    <t>1. Vadakara</t>
  </si>
  <si>
    <t>2. Koyilandy</t>
  </si>
  <si>
    <t>3. Ramanattukara</t>
  </si>
  <si>
    <t>4. Feroke</t>
  </si>
  <si>
    <t>5. Payyoli</t>
  </si>
  <si>
    <t>6. Koduvally</t>
  </si>
  <si>
    <t>7. Mukkam</t>
  </si>
  <si>
    <t>Wayanad District</t>
  </si>
  <si>
    <t>1. Kalpetta</t>
  </si>
  <si>
    <t>2. Mananthavadi</t>
  </si>
  <si>
    <t>3. Sultan Bathery</t>
  </si>
  <si>
    <t>Kannur District</t>
  </si>
  <si>
    <t>1. Thalassery</t>
  </si>
  <si>
    <t>2. Thaliparamba</t>
  </si>
  <si>
    <t>3. Payyannur</t>
  </si>
  <si>
    <t>4. Mattannur</t>
  </si>
  <si>
    <t>5. Koothuparamba</t>
  </si>
  <si>
    <t>6. Anthoor</t>
  </si>
  <si>
    <t>7. Iritty</t>
  </si>
  <si>
    <t>8. Panoor</t>
  </si>
  <si>
    <t>9. Sreekandapuram</t>
  </si>
  <si>
    <t>Kasaragod District</t>
  </si>
  <si>
    <t>1. Kanhangad</t>
  </si>
  <si>
    <t>2. Kasaragod</t>
  </si>
  <si>
    <t>3. Nileshwaram</t>
  </si>
  <si>
    <t xml:space="preserve">Corporation </t>
  </si>
  <si>
    <t xml:space="preserve">Municipality </t>
  </si>
  <si>
    <t>1. Chittur-Tattamangalam</t>
  </si>
  <si>
    <t xml:space="preserve">Population </t>
  </si>
  <si>
    <t xml:space="preserve">No of Wards </t>
  </si>
  <si>
    <t>No of NHGs</t>
  </si>
  <si>
    <t>No of ADS</t>
  </si>
  <si>
    <t>No of CDS</t>
  </si>
  <si>
    <t>No of House Holds</t>
  </si>
  <si>
    <t xml:space="preserve">No of BPL families </t>
  </si>
  <si>
    <t xml:space="preserve">No. of existing shelters </t>
  </si>
  <si>
    <t xml:space="preserve">Approximate No of Street vendors </t>
  </si>
  <si>
    <t xml:space="preserve">Nam of ULB </t>
  </si>
  <si>
    <t xml:space="preserve">Nature </t>
  </si>
  <si>
    <t xml:space="preserve">ULB wise details in Kerala </t>
  </si>
  <si>
    <t>Trivandrum corporation</t>
  </si>
  <si>
    <t xml:space="preserve">Kollam Corporation </t>
  </si>
  <si>
    <t xml:space="preserve">Kochi Corporation </t>
  </si>
  <si>
    <t xml:space="preserve">Trissure Corporation </t>
  </si>
  <si>
    <t xml:space="preserve">Kozhikode Corporation </t>
  </si>
  <si>
    <t xml:space="preserve">Kannur Corporation </t>
  </si>
  <si>
    <t>Cherthala</t>
  </si>
  <si>
    <t>Kayamkulam</t>
  </si>
  <si>
    <t>Mavelikkara</t>
  </si>
  <si>
    <t>Chengannur</t>
  </si>
  <si>
    <t>Harippad</t>
  </si>
  <si>
    <t>Alappuzha</t>
  </si>
  <si>
    <t xml:space="preserve">Chittur - Tattamangalam </t>
  </si>
  <si>
    <t>Ottappalam</t>
  </si>
  <si>
    <t>Shornur</t>
  </si>
  <si>
    <t>Cherpulassery</t>
  </si>
  <si>
    <t>Patambi</t>
  </si>
  <si>
    <t>Mannarkkad</t>
  </si>
  <si>
    <t>Palakkad</t>
  </si>
  <si>
    <t>Thiruvalla</t>
  </si>
  <si>
    <t>Pandalam</t>
  </si>
  <si>
    <t>Pathanamthitta Municipality</t>
  </si>
  <si>
    <t>Mananthavady</t>
  </si>
  <si>
    <t xml:space="preserve">kalpetta </t>
  </si>
  <si>
    <t>Guruvayoor Municipality</t>
  </si>
  <si>
    <t>Kunnamkulam  Municipality</t>
  </si>
  <si>
    <t>Chavakkad  Municipality</t>
  </si>
  <si>
    <t>Chalakudy  Municipality</t>
  </si>
  <si>
    <t>wadakkanchery</t>
  </si>
  <si>
    <t>Irinjalakuda Municipality</t>
  </si>
  <si>
    <t>Kodungallur</t>
  </si>
  <si>
    <t>Thrissur Corpoartion</t>
  </si>
  <si>
    <t>-</t>
  </si>
  <si>
    <t>Kannur Municipal Corporation</t>
  </si>
  <si>
    <t>SreeKandapuram</t>
  </si>
  <si>
    <t>Iritty</t>
  </si>
  <si>
    <t>9.02.</t>
  </si>
  <si>
    <t>Maradu</t>
  </si>
  <si>
    <t>Perumbavoor</t>
  </si>
  <si>
    <t>Thripunithura</t>
  </si>
  <si>
    <t>Kothamangalam</t>
  </si>
  <si>
    <t>Muvattupuzha</t>
  </si>
  <si>
    <t>Koduvally</t>
  </si>
  <si>
    <t>Payyoli</t>
  </si>
  <si>
    <t>Ramanattukara</t>
  </si>
  <si>
    <t>Koyilandy</t>
  </si>
  <si>
    <t>Vadakara</t>
  </si>
  <si>
    <t>Feroke</t>
  </si>
  <si>
    <t>Mukkom</t>
  </si>
  <si>
    <t>Kozhikode</t>
  </si>
  <si>
    <t>Vaikom</t>
  </si>
  <si>
    <t>Pala</t>
  </si>
  <si>
    <t>Erattupetta</t>
  </si>
  <si>
    <t>Ettumanoor</t>
  </si>
  <si>
    <t>Changanassery</t>
  </si>
  <si>
    <t>Kottayam</t>
  </si>
  <si>
    <t>Neyattinkara</t>
  </si>
  <si>
    <t>Nedumangadu</t>
  </si>
  <si>
    <t>Varkala</t>
  </si>
  <si>
    <t>Attingal</t>
  </si>
  <si>
    <t>Trivandrum Corporation</t>
  </si>
  <si>
    <t xml:space="preserve">Thodupuzha </t>
  </si>
  <si>
    <t xml:space="preserve">Kattappana </t>
  </si>
  <si>
    <t>Perinthalmanna</t>
  </si>
  <si>
    <t>Ponnani</t>
  </si>
  <si>
    <t>Valanchery</t>
  </si>
  <si>
    <t>Tanur</t>
  </si>
  <si>
    <t>kondotty</t>
  </si>
  <si>
    <t>Piravom</t>
  </si>
  <si>
    <t>Kochi</t>
  </si>
  <si>
    <t>Neeleswaram</t>
  </si>
  <si>
    <t xml:space="preserve">Kanjagad </t>
  </si>
  <si>
    <t>kasargode</t>
  </si>
  <si>
    <t>Kottakkal</t>
  </si>
  <si>
    <t xml:space="preserve">Manjery </t>
  </si>
  <si>
    <t>Area (Sq.Km)</t>
  </si>
  <si>
    <t xml:space="preserve">46.71 
</t>
  </si>
  <si>
    <t xml:space="preserve">Adoor </t>
  </si>
  <si>
    <t xml:space="preserve">Nilambur </t>
  </si>
  <si>
    <t>Tirurangadi</t>
  </si>
  <si>
    <t>Malappuram</t>
  </si>
  <si>
    <t>Parapanangadi</t>
  </si>
  <si>
    <t>Tirur</t>
  </si>
  <si>
    <t xml:space="preserve">TOTAL </t>
  </si>
  <si>
    <t>Payyanoor</t>
  </si>
  <si>
    <t xml:space="preserve">Thaliparamba </t>
  </si>
  <si>
    <t xml:space="preserve">Anthoor </t>
  </si>
  <si>
    <t xml:space="preserve">Thalasserry </t>
  </si>
  <si>
    <t xml:space="preserve">Koothuparamba </t>
  </si>
  <si>
    <t xml:space="preserve">Mattannur </t>
  </si>
  <si>
    <t xml:space="preserve"> Sulthan Betharri </t>
  </si>
  <si>
    <t>Panur</t>
  </si>
  <si>
    <t>No of BPL families included</t>
  </si>
  <si>
    <t>New SHG formation  target for 2016-17</t>
  </si>
  <si>
    <t>SHG Revival target for 2016-17</t>
  </si>
  <si>
    <t xml:space="preserve">RF to ADS </t>
  </si>
  <si>
    <t xml:space="preserve">CLC Target </t>
  </si>
  <si>
    <t>20.43.</t>
  </si>
  <si>
    <t>Karunagappally</t>
  </si>
  <si>
    <t>Kotakkara</t>
  </si>
  <si>
    <t>Paravoor</t>
  </si>
  <si>
    <t xml:space="preserve">Punalur </t>
  </si>
  <si>
    <t xml:space="preserve">Kollam  </t>
  </si>
  <si>
    <t xml:space="preserve">Thrikkakara </t>
  </si>
  <si>
    <t>Angamali</t>
  </si>
  <si>
    <t>Aluva</t>
  </si>
  <si>
    <t>Kalamassery</t>
  </si>
  <si>
    <t>Eloor</t>
  </si>
  <si>
    <t>North Paravoor</t>
  </si>
  <si>
    <t>Koothattukulam</t>
  </si>
  <si>
    <t>RF to SHG</t>
  </si>
  <si>
    <t>No</t>
  </si>
  <si>
    <t xml:space="preserve">Basic data of Urban Local Bodies in Kerala </t>
  </si>
  <si>
    <t xml:space="preserve">For the Purpose of Scailing up to all Cities in the State </t>
  </si>
  <si>
    <t xml:space="preserve">Estimated  number of No of new SHg forrmation </t>
  </si>
  <si>
    <t>Annexure 1</t>
  </si>
  <si>
    <t xml:space="preserve"> National Urban Livelhoods Mission                                                                            </t>
  </si>
  <si>
    <t>submitted on 16/11/16</t>
  </si>
  <si>
    <t xml:space="preserve">yes </t>
  </si>
  <si>
    <t xml:space="preserve">Format submitted </t>
  </si>
  <si>
    <t xml:space="preserve">CPO apointed </t>
  </si>
  <si>
    <t>yes</t>
  </si>
  <si>
    <t>no</t>
  </si>
  <si>
    <t>Kannur Corporation</t>
  </si>
  <si>
    <t>Kotatkkara</t>
  </si>
  <si>
    <t xml:space="preserve">Name of City </t>
  </si>
  <si>
    <t xml:space="preserve"> National Urban Livelhoods Mission </t>
  </si>
  <si>
    <t>Kasargode</t>
  </si>
  <si>
    <t xml:space="preserve">List  &amp; Basic data of Urban Local Bodies in Kerala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</si>
</sst>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.5"/>
      <color theme="1"/>
      <name val="Arial"/>
      <family val="2"/>
    </font>
    <font>
      <sz val="13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name val="Garamond"/>
      <family val="1"/>
    </font>
    <font>
      <sz val="12"/>
      <color rgb="FF333333"/>
      <name val="Garamond"/>
      <family val="1"/>
    </font>
    <font>
      <sz val="12"/>
      <color indexed="8"/>
      <name val="Garamond"/>
      <family val="1"/>
    </font>
    <font>
      <sz val="12"/>
      <color rgb="FF000000"/>
      <name val="Garamond"/>
      <family val="1"/>
    </font>
    <font>
      <b/>
      <sz val="12"/>
      <name val="Garamond"/>
      <family val="1"/>
    </font>
    <font>
      <sz val="15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3" fillId="4" borderId="1" xfId="0" applyFont="1" applyFill="1" applyBorder="1"/>
    <xf numFmtId="0" fontId="4" fillId="0" borderId="1" xfId="1" applyFont="1" applyBorder="1" applyAlignment="1" applyProtection="1">
      <alignment horizontal="left" wrapText="1" indent="1"/>
    </xf>
    <xf numFmtId="0" fontId="3" fillId="3" borderId="1" xfId="0" applyFont="1" applyFill="1" applyBorder="1"/>
    <xf numFmtId="0" fontId="2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2" borderId="1" xfId="0" applyFont="1" applyFill="1" applyBorder="1"/>
    <xf numFmtId="0" fontId="0" fillId="2" borderId="1" xfId="0" applyFill="1" applyBorder="1"/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1" applyFont="1" applyFill="1" applyBorder="1" applyAlignment="1" applyProtection="1">
      <alignment horizontal="left" wrapText="1" indent="1"/>
    </xf>
    <xf numFmtId="0" fontId="0" fillId="6" borderId="0" xfId="0" applyFont="1" applyFill="1" applyAlignment="1">
      <alignment horizontal="left"/>
    </xf>
    <xf numFmtId="0" fontId="5" fillId="0" borderId="0" xfId="0" applyFont="1"/>
    <xf numFmtId="0" fontId="0" fillId="5" borderId="0" xfId="0" applyFont="1" applyFill="1" applyAlignment="1">
      <alignment horizontal="left"/>
    </xf>
    <xf numFmtId="0" fontId="0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0" fillId="0" borderId="0" xfId="0" applyFont="1"/>
    <xf numFmtId="0" fontId="1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0" xfId="0" applyFont="1" applyFill="1" applyBorder="1"/>
    <xf numFmtId="0" fontId="9" fillId="6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" fontId="10" fillId="6" borderId="0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6" borderId="1" xfId="0" applyNumberFormat="1" applyFont="1" applyFill="1" applyBorder="1" applyAlignment="1">
      <alignment horizontal="center"/>
    </xf>
    <xf numFmtId="0" fontId="10" fillId="0" borderId="6" xfId="0" applyFont="1" applyBorder="1"/>
    <xf numFmtId="0" fontId="10" fillId="0" borderId="6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0" fillId="0" borderId="6" xfId="0" applyFont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5" borderId="6" xfId="0" applyFont="1" applyFill="1" applyBorder="1"/>
    <xf numFmtId="0" fontId="10" fillId="0" borderId="6" xfId="0" applyFont="1" applyFill="1" applyBorder="1"/>
    <xf numFmtId="0" fontId="11" fillId="0" borderId="6" xfId="1" applyFont="1" applyBorder="1" applyAlignment="1" applyProtection="1">
      <alignment wrapText="1"/>
    </xf>
    <xf numFmtId="0" fontId="11" fillId="0" borderId="6" xfId="0" applyFont="1" applyBorder="1" applyAlignment="1">
      <alignment wrapText="1"/>
    </xf>
    <xf numFmtId="0" fontId="13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wrapText="1"/>
    </xf>
    <xf numFmtId="0" fontId="10" fillId="0" borderId="6" xfId="0" applyFont="1" applyBorder="1" applyAlignment="1">
      <alignment vertical="center"/>
    </xf>
    <xf numFmtId="0" fontId="11" fillId="2" borderId="9" xfId="0" applyFont="1" applyFill="1" applyBorder="1" applyAlignment="1">
      <alignment wrapText="1"/>
    </xf>
    <xf numFmtId="0" fontId="11" fillId="0" borderId="6" xfId="1" applyFont="1" applyBorder="1" applyAlignment="1" applyProtection="1">
      <alignment horizontal="left" wrapText="1" indent="1"/>
    </xf>
    <xf numFmtId="0" fontId="15" fillId="0" borderId="6" xfId="1" applyFont="1" applyFill="1" applyBorder="1" applyAlignment="1" applyProtection="1">
      <alignment horizontal="left" wrapText="1" indent="1"/>
    </xf>
    <xf numFmtId="0" fontId="0" fillId="0" borderId="0" xfId="0" applyFont="1" applyAlignment="1">
      <alignment horizontal="center"/>
    </xf>
    <xf numFmtId="2" fontId="10" fillId="0" borderId="0" xfId="0" applyNumberFormat="1" applyFont="1"/>
    <xf numFmtId="0" fontId="11" fillId="0" borderId="0" xfId="0" applyFont="1" applyAlignment="1">
      <alignment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/>
    <xf numFmtId="0" fontId="10" fillId="0" borderId="7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/>
    </xf>
    <xf numFmtId="1" fontId="10" fillId="6" borderId="3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Fill="1" applyBorder="1" applyAlignment="1">
      <alignment wrapText="1"/>
    </xf>
    <xf numFmtId="0" fontId="19" fillId="0" borderId="6" xfId="0" applyFont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5" borderId="6" xfId="0" applyFont="1" applyFill="1" applyBorder="1"/>
    <xf numFmtId="0" fontId="19" fillId="0" borderId="6" xfId="0" applyFont="1" applyFill="1" applyBorder="1"/>
    <xf numFmtId="0" fontId="20" fillId="0" borderId="6" xfId="1" applyFont="1" applyBorder="1" applyAlignment="1" applyProtection="1">
      <alignment wrapText="1"/>
    </xf>
    <xf numFmtId="0" fontId="20" fillId="0" borderId="6" xfId="0" applyFont="1" applyBorder="1" applyAlignment="1">
      <alignment wrapText="1"/>
    </xf>
    <xf numFmtId="0" fontId="22" fillId="0" borderId="6" xfId="0" applyFont="1" applyBorder="1" applyAlignment="1">
      <alignment horizontal="left"/>
    </xf>
    <xf numFmtId="0" fontId="19" fillId="0" borderId="6" xfId="0" applyFont="1" applyBorder="1" applyAlignment="1">
      <alignment horizontal="left" wrapText="1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0" xfId="0" applyFont="1"/>
    <xf numFmtId="0" fontId="19" fillId="0" borderId="6" xfId="0" applyFont="1" applyBorder="1" applyAlignment="1">
      <alignment vertical="center"/>
    </xf>
    <xf numFmtId="0" fontId="20" fillId="0" borderId="6" xfId="1" applyFont="1" applyBorder="1" applyAlignment="1" applyProtection="1">
      <alignment horizontal="left" wrapText="1" indent="1"/>
    </xf>
    <xf numFmtId="0" fontId="24" fillId="0" borderId="6" xfId="1" applyFont="1" applyFill="1" applyBorder="1" applyAlignment="1" applyProtection="1">
      <alignment horizontal="left" wrapText="1" indent="1"/>
    </xf>
    <xf numFmtId="0" fontId="18" fillId="6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 wrapText="1"/>
    </xf>
    <xf numFmtId="0" fontId="19" fillId="0" borderId="5" xfId="0" applyFont="1" applyBorder="1" applyAlignment="1">
      <alignment horizontal="right" vertical="center"/>
    </xf>
    <xf numFmtId="0" fontId="2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0" borderId="1" xfId="0" applyFont="1" applyFill="1" applyBorder="1" applyAlignment="1">
      <alignment horizontal="right" wrapText="1"/>
    </xf>
    <xf numFmtId="0" fontId="19" fillId="0" borderId="1" xfId="0" applyFont="1" applyBorder="1" applyAlignment="1">
      <alignment horizontal="right" vertical="center" wrapText="1"/>
    </xf>
    <xf numFmtId="0" fontId="19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7" borderId="6" xfId="0" applyFont="1" applyFill="1" applyBorder="1" applyAlignment="1">
      <alignment vertical="center" wrapText="1"/>
    </xf>
    <xf numFmtId="0" fontId="20" fillId="7" borderId="8" xfId="0" applyFont="1" applyFill="1" applyBorder="1" applyAlignment="1">
      <alignment vertical="center" wrapText="1"/>
    </xf>
    <xf numFmtId="0" fontId="19" fillId="7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20" fillId="7" borderId="9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Alappuzha" TargetMode="External"/><Relationship Id="rId18" Type="http://schemas.openxmlformats.org/officeDocument/2006/relationships/hyperlink" Target="https://en.wikipedia.org/wiki/Haripad" TargetMode="External"/><Relationship Id="rId26" Type="http://schemas.openxmlformats.org/officeDocument/2006/relationships/hyperlink" Target="https://en.wikipedia.org/wiki/Kattappana" TargetMode="External"/><Relationship Id="rId39" Type="http://schemas.openxmlformats.org/officeDocument/2006/relationships/hyperlink" Target="https://en.wikipedia.org/wiki/Koothattukulam" TargetMode="External"/><Relationship Id="rId21" Type="http://schemas.openxmlformats.org/officeDocument/2006/relationships/hyperlink" Target="https://en.wikipedia.org/wiki/Vaikom" TargetMode="External"/><Relationship Id="rId34" Type="http://schemas.openxmlformats.org/officeDocument/2006/relationships/hyperlink" Target="https://en.wikipedia.org/wiki/Eloor" TargetMode="External"/><Relationship Id="rId42" Type="http://schemas.openxmlformats.org/officeDocument/2006/relationships/hyperlink" Target="https://en.wikipedia.org/wiki/Kodungallur" TargetMode="External"/><Relationship Id="rId47" Type="http://schemas.openxmlformats.org/officeDocument/2006/relationships/hyperlink" Target="https://en.wikipedia.org/wiki/Palakkad" TargetMode="External"/><Relationship Id="rId50" Type="http://schemas.openxmlformats.org/officeDocument/2006/relationships/hyperlink" Target="https://en.wikipedia.org/wiki/Mannarkkad" TargetMode="External"/><Relationship Id="rId55" Type="http://schemas.openxmlformats.org/officeDocument/2006/relationships/hyperlink" Target="https://en.wikipedia.org/wiki/Ponnani" TargetMode="External"/><Relationship Id="rId63" Type="http://schemas.openxmlformats.org/officeDocument/2006/relationships/hyperlink" Target="https://en.wikipedia.org/wiki/Parappanangadi" TargetMode="External"/><Relationship Id="rId68" Type="http://schemas.openxmlformats.org/officeDocument/2006/relationships/hyperlink" Target="https://en.wikipedia.org/wiki/Feroke" TargetMode="External"/><Relationship Id="rId76" Type="http://schemas.openxmlformats.org/officeDocument/2006/relationships/hyperlink" Target="https://en.wikipedia.org/wiki/Thaliparamba" TargetMode="External"/><Relationship Id="rId84" Type="http://schemas.openxmlformats.org/officeDocument/2006/relationships/hyperlink" Target="https://en.wikipedia.org/wiki/Kanhangad" TargetMode="External"/><Relationship Id="rId7" Type="http://schemas.openxmlformats.org/officeDocument/2006/relationships/hyperlink" Target="https://en.wikipedia.org/wiki/Punalur" TargetMode="External"/><Relationship Id="rId71" Type="http://schemas.openxmlformats.org/officeDocument/2006/relationships/hyperlink" Target="https://en.wikipedia.org/wiki/Mukkam" TargetMode="External"/><Relationship Id="rId2" Type="http://schemas.openxmlformats.org/officeDocument/2006/relationships/hyperlink" Target="https://en.wikipedia.org/wiki/Nedumangad" TargetMode="External"/><Relationship Id="rId16" Type="http://schemas.openxmlformats.org/officeDocument/2006/relationships/hyperlink" Target="https://en.wikipedia.org/wiki/Mavelikkara" TargetMode="External"/><Relationship Id="rId29" Type="http://schemas.openxmlformats.org/officeDocument/2006/relationships/hyperlink" Target="https://en.wikipedia.org/wiki/Perumbavoor" TargetMode="External"/><Relationship Id="rId11" Type="http://schemas.openxmlformats.org/officeDocument/2006/relationships/hyperlink" Target="https://en.wikipedia.org/wiki/Tiruvalla" TargetMode="External"/><Relationship Id="rId24" Type="http://schemas.openxmlformats.org/officeDocument/2006/relationships/hyperlink" Target="https://en.wikipedia.org/wiki/Erattupetta" TargetMode="External"/><Relationship Id="rId32" Type="http://schemas.openxmlformats.org/officeDocument/2006/relationships/hyperlink" Target="https://en.wikipedia.org/wiki/Thrikkakara" TargetMode="External"/><Relationship Id="rId37" Type="http://schemas.openxmlformats.org/officeDocument/2006/relationships/hyperlink" Target="https://en.wikipedia.org/wiki/Angamaly" TargetMode="External"/><Relationship Id="rId40" Type="http://schemas.openxmlformats.org/officeDocument/2006/relationships/hyperlink" Target="https://en.wikipedia.org/wiki/Chalakkudy" TargetMode="External"/><Relationship Id="rId45" Type="http://schemas.openxmlformats.org/officeDocument/2006/relationships/hyperlink" Target="https://en.wikipedia.org/wiki/Chavakkad" TargetMode="External"/><Relationship Id="rId53" Type="http://schemas.openxmlformats.org/officeDocument/2006/relationships/hyperlink" Target="https://en.wikipedia.org/wiki/Malappuram" TargetMode="External"/><Relationship Id="rId58" Type="http://schemas.openxmlformats.org/officeDocument/2006/relationships/hyperlink" Target="https://en.wikipedia.org/wiki/Kottakkal" TargetMode="External"/><Relationship Id="rId66" Type="http://schemas.openxmlformats.org/officeDocument/2006/relationships/hyperlink" Target="https://en.wikipedia.org/wiki/Koyilandy" TargetMode="External"/><Relationship Id="rId74" Type="http://schemas.openxmlformats.org/officeDocument/2006/relationships/hyperlink" Target="https://en.wikipedia.org/wiki/Sultan_Bathery" TargetMode="External"/><Relationship Id="rId79" Type="http://schemas.openxmlformats.org/officeDocument/2006/relationships/hyperlink" Target="https://en.wikipedia.org/wiki/Koothuparamba" TargetMode="External"/><Relationship Id="rId87" Type="http://schemas.openxmlformats.org/officeDocument/2006/relationships/printerSettings" Target="../printerSettings/printerSettings3.bin"/><Relationship Id="rId5" Type="http://schemas.openxmlformats.org/officeDocument/2006/relationships/hyperlink" Target="https://en.wikipedia.org/wiki/Paravur,_Kollam" TargetMode="External"/><Relationship Id="rId61" Type="http://schemas.openxmlformats.org/officeDocument/2006/relationships/hyperlink" Target="https://en.wikipedia.org/wiki/Valanchery" TargetMode="External"/><Relationship Id="rId82" Type="http://schemas.openxmlformats.org/officeDocument/2006/relationships/hyperlink" Target="https://en.wikipedia.org/wiki/Panoor" TargetMode="External"/><Relationship Id="rId19" Type="http://schemas.openxmlformats.org/officeDocument/2006/relationships/hyperlink" Target="https://en.wikipedia.org/wiki/Changanacherry" TargetMode="External"/><Relationship Id="rId4" Type="http://schemas.openxmlformats.org/officeDocument/2006/relationships/hyperlink" Target="https://en.wikipedia.org/wiki/Varkala" TargetMode="External"/><Relationship Id="rId9" Type="http://schemas.openxmlformats.org/officeDocument/2006/relationships/hyperlink" Target="https://en.wikipedia.org/wiki/Adoor" TargetMode="External"/><Relationship Id="rId14" Type="http://schemas.openxmlformats.org/officeDocument/2006/relationships/hyperlink" Target="https://en.wikipedia.org/wiki/Kayamkulam" TargetMode="External"/><Relationship Id="rId22" Type="http://schemas.openxmlformats.org/officeDocument/2006/relationships/hyperlink" Target="https://en.wikipedia.org/wiki/Palai" TargetMode="External"/><Relationship Id="rId27" Type="http://schemas.openxmlformats.org/officeDocument/2006/relationships/hyperlink" Target="https://en.wikipedia.org/wiki/Kothamangalam,_Ernakulam" TargetMode="External"/><Relationship Id="rId30" Type="http://schemas.openxmlformats.org/officeDocument/2006/relationships/hyperlink" Target="https://en.wikipedia.org/wiki/Maradu" TargetMode="External"/><Relationship Id="rId35" Type="http://schemas.openxmlformats.org/officeDocument/2006/relationships/hyperlink" Target="https://en.wikipedia.org/wiki/North_Paravoor" TargetMode="External"/><Relationship Id="rId43" Type="http://schemas.openxmlformats.org/officeDocument/2006/relationships/hyperlink" Target="https://en.wikipedia.org/wiki/Kunnamkulam" TargetMode="External"/><Relationship Id="rId48" Type="http://schemas.openxmlformats.org/officeDocument/2006/relationships/hyperlink" Target="https://en.wikipedia.org/wiki/Ottappalam" TargetMode="External"/><Relationship Id="rId56" Type="http://schemas.openxmlformats.org/officeDocument/2006/relationships/hyperlink" Target="https://en.wikipedia.org/wiki/Tirur" TargetMode="External"/><Relationship Id="rId64" Type="http://schemas.openxmlformats.org/officeDocument/2006/relationships/hyperlink" Target="https://en.wikipedia.org/wiki/Tirurangadi" TargetMode="External"/><Relationship Id="rId69" Type="http://schemas.openxmlformats.org/officeDocument/2006/relationships/hyperlink" Target="https://en.wikipedia.org/wiki/Payyoli" TargetMode="External"/><Relationship Id="rId77" Type="http://schemas.openxmlformats.org/officeDocument/2006/relationships/hyperlink" Target="https://en.wikipedia.org/wiki/Payyannur" TargetMode="External"/><Relationship Id="rId8" Type="http://schemas.openxmlformats.org/officeDocument/2006/relationships/hyperlink" Target="https://en.wikipedia.org/wiki/Kottarakkara" TargetMode="External"/><Relationship Id="rId51" Type="http://schemas.openxmlformats.org/officeDocument/2006/relationships/hyperlink" Target="https://en.wikipedia.org/wiki/Pattambi" TargetMode="External"/><Relationship Id="rId72" Type="http://schemas.openxmlformats.org/officeDocument/2006/relationships/hyperlink" Target="https://en.wikipedia.org/wiki/Kalpetta" TargetMode="External"/><Relationship Id="rId80" Type="http://schemas.openxmlformats.org/officeDocument/2006/relationships/hyperlink" Target="https://en.wikipedia.org/wiki/Anthoor" TargetMode="External"/><Relationship Id="rId85" Type="http://schemas.openxmlformats.org/officeDocument/2006/relationships/hyperlink" Target="https://en.wikipedia.org/wiki/Kasaragod_Town" TargetMode="External"/><Relationship Id="rId3" Type="http://schemas.openxmlformats.org/officeDocument/2006/relationships/hyperlink" Target="https://en.wikipedia.org/wiki/Attingal" TargetMode="External"/><Relationship Id="rId12" Type="http://schemas.openxmlformats.org/officeDocument/2006/relationships/hyperlink" Target="https://en.wikipedia.org/wiki/Pandalam" TargetMode="External"/><Relationship Id="rId17" Type="http://schemas.openxmlformats.org/officeDocument/2006/relationships/hyperlink" Target="https://en.wikipedia.org/wiki/Chengannur" TargetMode="External"/><Relationship Id="rId25" Type="http://schemas.openxmlformats.org/officeDocument/2006/relationships/hyperlink" Target="https://en.wikipedia.org/wiki/Thodupuzha" TargetMode="External"/><Relationship Id="rId33" Type="http://schemas.openxmlformats.org/officeDocument/2006/relationships/hyperlink" Target="https://en.wikipedia.org/wiki/Kalamassery" TargetMode="External"/><Relationship Id="rId38" Type="http://schemas.openxmlformats.org/officeDocument/2006/relationships/hyperlink" Target="https://en.wikipedia.org/wiki/Piravom" TargetMode="External"/><Relationship Id="rId46" Type="http://schemas.openxmlformats.org/officeDocument/2006/relationships/hyperlink" Target="https://en.wikipedia.org/wiki/Wadakkancheri" TargetMode="External"/><Relationship Id="rId59" Type="http://schemas.openxmlformats.org/officeDocument/2006/relationships/hyperlink" Target="https://en.wikipedia.org/wiki/Nilambur" TargetMode="External"/><Relationship Id="rId67" Type="http://schemas.openxmlformats.org/officeDocument/2006/relationships/hyperlink" Target="https://en.wikipedia.org/wiki/Ramanattukara" TargetMode="External"/><Relationship Id="rId20" Type="http://schemas.openxmlformats.org/officeDocument/2006/relationships/hyperlink" Target="https://en.wikipedia.org/wiki/Kottayam" TargetMode="External"/><Relationship Id="rId41" Type="http://schemas.openxmlformats.org/officeDocument/2006/relationships/hyperlink" Target="https://en.wikipedia.org/wiki/Irinjalakuda" TargetMode="External"/><Relationship Id="rId54" Type="http://schemas.openxmlformats.org/officeDocument/2006/relationships/hyperlink" Target="https://en.wikipedia.org/wiki/Manjeri" TargetMode="External"/><Relationship Id="rId62" Type="http://schemas.openxmlformats.org/officeDocument/2006/relationships/hyperlink" Target="https://en.wikipedia.org/wiki/Tanur,_India" TargetMode="External"/><Relationship Id="rId70" Type="http://schemas.openxmlformats.org/officeDocument/2006/relationships/hyperlink" Target="https://en.wikipedia.org/wiki/Koduvally" TargetMode="External"/><Relationship Id="rId75" Type="http://schemas.openxmlformats.org/officeDocument/2006/relationships/hyperlink" Target="https://en.wikipedia.org/wiki/Thalassery" TargetMode="External"/><Relationship Id="rId83" Type="http://schemas.openxmlformats.org/officeDocument/2006/relationships/hyperlink" Target="https://en.wikipedia.org/wiki/Sreekandapuram" TargetMode="External"/><Relationship Id="rId1" Type="http://schemas.openxmlformats.org/officeDocument/2006/relationships/hyperlink" Target="https://en.wikipedia.org/wiki/Neyyattinkara" TargetMode="External"/><Relationship Id="rId6" Type="http://schemas.openxmlformats.org/officeDocument/2006/relationships/hyperlink" Target="https://en.wikipedia.org/wiki/Karunagapally" TargetMode="External"/><Relationship Id="rId15" Type="http://schemas.openxmlformats.org/officeDocument/2006/relationships/hyperlink" Target="https://en.wikipedia.org/wiki/Cherthala" TargetMode="External"/><Relationship Id="rId23" Type="http://schemas.openxmlformats.org/officeDocument/2006/relationships/hyperlink" Target="https://en.wikipedia.org/wiki/Ettumanoor" TargetMode="External"/><Relationship Id="rId28" Type="http://schemas.openxmlformats.org/officeDocument/2006/relationships/hyperlink" Target="https://en.wikipedia.org/wiki/Muvattupuzha" TargetMode="External"/><Relationship Id="rId36" Type="http://schemas.openxmlformats.org/officeDocument/2006/relationships/hyperlink" Target="https://en.wikipedia.org/wiki/Aluva" TargetMode="External"/><Relationship Id="rId49" Type="http://schemas.openxmlformats.org/officeDocument/2006/relationships/hyperlink" Target="https://en.wikipedia.org/wiki/Shornur" TargetMode="External"/><Relationship Id="rId57" Type="http://schemas.openxmlformats.org/officeDocument/2006/relationships/hyperlink" Target="https://en.wikipedia.org/wiki/Perinthalmanna" TargetMode="External"/><Relationship Id="rId10" Type="http://schemas.openxmlformats.org/officeDocument/2006/relationships/hyperlink" Target="https://en.wikipedia.org/wiki/Pathanamthitta" TargetMode="External"/><Relationship Id="rId31" Type="http://schemas.openxmlformats.org/officeDocument/2006/relationships/hyperlink" Target="https://en.wikipedia.org/wiki/Thripunithura" TargetMode="External"/><Relationship Id="rId44" Type="http://schemas.openxmlformats.org/officeDocument/2006/relationships/hyperlink" Target="https://en.wikipedia.org/wiki/Guruvayoor" TargetMode="External"/><Relationship Id="rId52" Type="http://schemas.openxmlformats.org/officeDocument/2006/relationships/hyperlink" Target="https://en.wikipedia.org/wiki/Cherpulassery" TargetMode="External"/><Relationship Id="rId60" Type="http://schemas.openxmlformats.org/officeDocument/2006/relationships/hyperlink" Target="https://en.wikipedia.org/wiki/Kondotty" TargetMode="External"/><Relationship Id="rId65" Type="http://schemas.openxmlformats.org/officeDocument/2006/relationships/hyperlink" Target="https://en.wikipedia.org/wiki/Vadakara" TargetMode="External"/><Relationship Id="rId73" Type="http://schemas.openxmlformats.org/officeDocument/2006/relationships/hyperlink" Target="https://en.wikipedia.org/wiki/Mananthavadi" TargetMode="External"/><Relationship Id="rId78" Type="http://schemas.openxmlformats.org/officeDocument/2006/relationships/hyperlink" Target="https://en.wikipedia.org/wiki/Mattannur" TargetMode="External"/><Relationship Id="rId81" Type="http://schemas.openxmlformats.org/officeDocument/2006/relationships/hyperlink" Target="https://en.wikipedia.org/wiki/Iritty" TargetMode="External"/><Relationship Id="rId86" Type="http://schemas.openxmlformats.org/officeDocument/2006/relationships/hyperlink" Target="https://en.wikipedia.org/wiki/Nileshwara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9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B22" sqref="B22"/>
    </sheetView>
  </sheetViews>
  <sheetFormatPr defaultColWidth="8.85546875" defaultRowHeight="15"/>
  <cols>
    <col min="1" max="1" width="4.42578125" style="74" customWidth="1"/>
    <col min="2" max="2" width="15.28515625" style="16" customWidth="1"/>
    <col min="3" max="3" width="8.5703125" style="18" customWidth="1"/>
    <col min="4" max="4" width="11.140625" style="18" customWidth="1"/>
    <col min="5" max="5" width="7.28515625" style="18" customWidth="1"/>
    <col min="6" max="6" width="7.140625" style="18" customWidth="1"/>
    <col min="7" max="7" width="6.28515625" style="18" customWidth="1"/>
    <col min="8" max="8" width="4.7109375" style="18" customWidth="1"/>
    <col min="9" max="9" width="7.7109375" style="18" customWidth="1"/>
    <col min="10" max="10" width="7.140625" style="18" customWidth="1"/>
    <col min="11" max="11" width="7" style="18" customWidth="1"/>
    <col min="12" max="12" width="6.7109375" style="18" customWidth="1"/>
    <col min="13" max="13" width="7.7109375" style="20" customWidth="1"/>
    <col min="14" max="14" width="6.7109375" style="20" customWidth="1"/>
    <col min="15" max="15" width="5.140625" style="20" customWidth="1"/>
    <col min="16" max="16" width="6" style="20" customWidth="1"/>
    <col min="17" max="17" width="5.5703125" style="20" customWidth="1"/>
    <col min="18" max="18" width="4" style="18" customWidth="1"/>
    <col min="19" max="19" width="7.28515625" style="18" customWidth="1"/>
    <col min="20" max="22" width="8.85546875" style="16"/>
    <col min="23" max="23" width="9" style="16" bestFit="1" customWidth="1"/>
    <col min="24" max="24" width="13" style="16" customWidth="1"/>
    <col min="25" max="16384" width="8.85546875" style="16"/>
  </cols>
  <sheetData>
    <row r="1" spans="1:24">
      <c r="A1" s="129" t="s">
        <v>230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4" ht="17.25">
      <c r="A2" s="130" t="s">
        <v>231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4">
      <c r="A3" s="131" t="s">
        <v>227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4">
      <c r="A4" s="131" t="s">
        <v>228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4" ht="151.5">
      <c r="A5" s="24" t="s">
        <v>226</v>
      </c>
      <c r="B5" s="24" t="s">
        <v>112</v>
      </c>
      <c r="C5" s="29" t="s">
        <v>190</v>
      </c>
      <c r="D5" s="29" t="s">
        <v>103</v>
      </c>
      <c r="E5" s="29" t="s">
        <v>104</v>
      </c>
      <c r="F5" s="29" t="s">
        <v>105</v>
      </c>
      <c r="G5" s="29" t="s">
        <v>106</v>
      </c>
      <c r="H5" s="29" t="s">
        <v>107</v>
      </c>
      <c r="I5" s="29" t="s">
        <v>108</v>
      </c>
      <c r="J5" s="29" t="s">
        <v>109</v>
      </c>
      <c r="K5" s="29" t="s">
        <v>207</v>
      </c>
      <c r="L5" s="29" t="s">
        <v>229</v>
      </c>
      <c r="M5" s="29" t="s">
        <v>208</v>
      </c>
      <c r="N5" s="29" t="s">
        <v>209</v>
      </c>
      <c r="O5" s="29" t="s">
        <v>225</v>
      </c>
      <c r="P5" s="29" t="s">
        <v>210</v>
      </c>
      <c r="Q5" s="29" t="s">
        <v>211</v>
      </c>
      <c r="R5" s="29" t="s">
        <v>110</v>
      </c>
      <c r="S5" s="29" t="s">
        <v>111</v>
      </c>
      <c r="T5" s="25"/>
      <c r="U5" s="25"/>
      <c r="V5" s="25"/>
      <c r="W5" s="25"/>
      <c r="X5" s="25"/>
    </row>
    <row r="6" spans="1:24" ht="26.25">
      <c r="A6" s="23"/>
      <c r="B6" s="26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5"/>
      <c r="U6" s="25"/>
      <c r="V6" s="25"/>
      <c r="W6" s="25"/>
      <c r="X6" s="25"/>
    </row>
    <row r="7" spans="1:24">
      <c r="A7" s="23"/>
      <c r="B7" s="57" t="s">
        <v>5</v>
      </c>
      <c r="C7" s="35"/>
      <c r="D7" s="35"/>
      <c r="E7" s="35"/>
      <c r="F7" s="35"/>
      <c r="G7" s="35"/>
      <c r="H7" s="35"/>
      <c r="I7" s="35"/>
      <c r="J7" s="35"/>
      <c r="K7" s="35"/>
      <c r="L7" s="36"/>
      <c r="M7" s="36"/>
      <c r="N7" s="36"/>
      <c r="O7" s="36"/>
      <c r="P7" s="36"/>
      <c r="Q7" s="36"/>
      <c r="R7" s="35"/>
      <c r="S7" s="35"/>
      <c r="T7" s="75">
        <f t="shared" ref="T7:T38" si="0">SUM(D7/100000)</f>
        <v>0</v>
      </c>
      <c r="U7" s="25"/>
      <c r="V7" s="25"/>
      <c r="W7" s="25"/>
      <c r="X7" s="25"/>
    </row>
    <row r="8" spans="1:24" ht="26.25">
      <c r="A8" s="23"/>
      <c r="B8" s="57" t="s">
        <v>10</v>
      </c>
      <c r="C8" s="35"/>
      <c r="D8" s="35"/>
      <c r="E8" s="35"/>
      <c r="F8" s="35"/>
      <c r="G8" s="35"/>
      <c r="H8" s="35"/>
      <c r="I8" s="35"/>
      <c r="J8" s="35"/>
      <c r="K8" s="35"/>
      <c r="L8" s="36"/>
      <c r="M8" s="36"/>
      <c r="N8" s="36"/>
      <c r="O8" s="36"/>
      <c r="P8" s="36"/>
      <c r="Q8" s="36"/>
      <c r="R8" s="35"/>
      <c r="S8" s="35"/>
      <c r="T8" s="75">
        <f t="shared" si="0"/>
        <v>0</v>
      </c>
      <c r="U8" s="25"/>
      <c r="V8" s="25"/>
      <c r="W8" s="25"/>
      <c r="X8" s="25"/>
    </row>
    <row r="9" spans="1:24" ht="26.25">
      <c r="A9" s="23"/>
      <c r="B9" s="57" t="s">
        <v>15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36"/>
      <c r="N9" s="36"/>
      <c r="O9" s="36"/>
      <c r="P9" s="36"/>
      <c r="Q9" s="36"/>
      <c r="R9" s="35"/>
      <c r="S9" s="35"/>
      <c r="T9" s="75">
        <f t="shared" si="0"/>
        <v>0</v>
      </c>
      <c r="U9" s="25"/>
      <c r="V9" s="25"/>
      <c r="W9" s="25"/>
      <c r="X9" s="25"/>
    </row>
    <row r="10" spans="1:24" ht="26.25">
      <c r="A10" s="23"/>
      <c r="B10" s="57" t="s">
        <v>22</v>
      </c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6"/>
      <c r="N10" s="36"/>
      <c r="O10" s="36"/>
      <c r="P10" s="36"/>
      <c r="Q10" s="36"/>
      <c r="R10" s="35"/>
      <c r="S10" s="35"/>
      <c r="T10" s="75">
        <f t="shared" si="0"/>
        <v>0</v>
      </c>
      <c r="U10" s="25"/>
      <c r="V10" s="25"/>
      <c r="W10" s="25"/>
      <c r="X10" s="25"/>
    </row>
    <row r="11" spans="1:24">
      <c r="A11" s="23"/>
      <c r="B11" s="57" t="s">
        <v>29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36"/>
      <c r="N11" s="36"/>
      <c r="O11" s="36"/>
      <c r="P11" s="36"/>
      <c r="Q11" s="36"/>
      <c r="R11" s="35"/>
      <c r="S11" s="35"/>
      <c r="T11" s="75">
        <f t="shared" si="0"/>
        <v>0</v>
      </c>
      <c r="U11" s="25"/>
      <c r="V11" s="25"/>
      <c r="W11" s="25"/>
      <c r="X11" s="25"/>
    </row>
    <row r="12" spans="1:24" ht="26.25">
      <c r="A12" s="23"/>
      <c r="B12" s="57" t="s">
        <v>32</v>
      </c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6"/>
      <c r="N12" s="36"/>
      <c r="O12" s="36"/>
      <c r="P12" s="36"/>
      <c r="Q12" s="36"/>
      <c r="R12" s="35"/>
      <c r="S12" s="35"/>
      <c r="T12" s="75">
        <f t="shared" si="0"/>
        <v>0</v>
      </c>
      <c r="U12" s="25"/>
      <c r="V12" s="25"/>
      <c r="W12" s="25"/>
      <c r="X12" s="25"/>
    </row>
    <row r="13" spans="1:24">
      <c r="A13" s="23"/>
      <c r="B13" s="57" t="s">
        <v>46</v>
      </c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36"/>
      <c r="N13" s="36"/>
      <c r="O13" s="36"/>
      <c r="P13" s="36"/>
      <c r="Q13" s="36"/>
      <c r="R13" s="35"/>
      <c r="S13" s="35"/>
      <c r="T13" s="75">
        <f t="shared" si="0"/>
        <v>0</v>
      </c>
      <c r="U13" s="25"/>
      <c r="V13" s="25"/>
      <c r="W13" s="25"/>
      <c r="X13" s="25"/>
    </row>
    <row r="14" spans="1:24">
      <c r="A14" s="23"/>
      <c r="B14" s="57" t="s">
        <v>54</v>
      </c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6"/>
      <c r="N14" s="36"/>
      <c r="O14" s="36"/>
      <c r="P14" s="36"/>
      <c r="Q14" s="36"/>
      <c r="R14" s="35"/>
      <c r="S14" s="35"/>
      <c r="T14" s="75">
        <f t="shared" si="0"/>
        <v>0</v>
      </c>
      <c r="U14" s="25"/>
      <c r="V14" s="25"/>
      <c r="W14" s="25"/>
      <c r="X14" s="25"/>
    </row>
    <row r="15" spans="1:24" ht="26.25">
      <c r="A15" s="23"/>
      <c r="B15" s="57" t="s">
        <v>61</v>
      </c>
      <c r="C15" s="35"/>
      <c r="D15" s="35"/>
      <c r="E15" s="35"/>
      <c r="F15" s="35"/>
      <c r="G15" s="35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5"/>
      <c r="S15" s="35"/>
      <c r="T15" s="75">
        <f t="shared" si="0"/>
        <v>0</v>
      </c>
      <c r="U15" s="25"/>
      <c r="V15" s="25"/>
      <c r="W15" s="25"/>
      <c r="X15" s="25"/>
    </row>
    <row r="16" spans="1:24" ht="26.25">
      <c r="A16" s="23"/>
      <c r="B16" s="57" t="s">
        <v>74</v>
      </c>
      <c r="C16" s="35"/>
      <c r="D16" s="35"/>
      <c r="E16" s="35"/>
      <c r="F16" s="35"/>
      <c r="G16" s="35"/>
      <c r="H16" s="35"/>
      <c r="I16" s="35"/>
      <c r="J16" s="35"/>
      <c r="K16" s="35"/>
      <c r="L16" s="36"/>
      <c r="M16" s="36"/>
      <c r="N16" s="36"/>
      <c r="O16" s="36"/>
      <c r="P16" s="36"/>
      <c r="Q16" s="36"/>
      <c r="R16" s="35"/>
      <c r="S16" s="35"/>
      <c r="T16" s="75">
        <f t="shared" si="0"/>
        <v>0</v>
      </c>
      <c r="U16" s="25"/>
      <c r="V16" s="25"/>
      <c r="W16" s="25"/>
      <c r="X16" s="25"/>
    </row>
    <row r="17" spans="1:24" ht="26.25">
      <c r="A17" s="23"/>
      <c r="B17" s="57" t="s">
        <v>82</v>
      </c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5"/>
      <c r="S17" s="35"/>
      <c r="T17" s="75">
        <f t="shared" si="0"/>
        <v>0</v>
      </c>
      <c r="U17" s="25"/>
      <c r="V17" s="25"/>
      <c r="W17" s="25"/>
      <c r="X17" s="25"/>
    </row>
    <row r="18" spans="1:24">
      <c r="A18" s="23"/>
      <c r="B18" s="57" t="s">
        <v>86</v>
      </c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6"/>
      <c r="N18" s="36"/>
      <c r="O18" s="36"/>
      <c r="P18" s="36"/>
      <c r="Q18" s="36"/>
      <c r="R18" s="35"/>
      <c r="S18" s="35"/>
      <c r="T18" s="75">
        <f t="shared" si="0"/>
        <v>0</v>
      </c>
      <c r="U18" s="25"/>
      <c r="V18" s="25"/>
      <c r="W18" s="25"/>
      <c r="X18" s="25"/>
    </row>
    <row r="19" spans="1:24" ht="26.25">
      <c r="A19" s="23"/>
      <c r="B19" s="57" t="s">
        <v>96</v>
      </c>
      <c r="C19" s="35"/>
      <c r="D19" s="35"/>
      <c r="E19" s="35"/>
      <c r="F19" s="35"/>
      <c r="G19" s="35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5"/>
      <c r="S19" s="35"/>
      <c r="T19" s="75">
        <f t="shared" si="0"/>
        <v>0</v>
      </c>
      <c r="U19" s="25"/>
      <c r="V19" s="25"/>
      <c r="W19" s="25"/>
      <c r="X19" s="25"/>
    </row>
    <row r="20" spans="1:24">
      <c r="A20" s="17">
        <v>40</v>
      </c>
      <c r="B20" s="55" t="s">
        <v>224</v>
      </c>
      <c r="C20" s="30">
        <v>21.23</v>
      </c>
      <c r="D20" s="30">
        <v>17253</v>
      </c>
      <c r="E20" s="30">
        <v>25</v>
      </c>
      <c r="F20" s="30">
        <v>141</v>
      </c>
      <c r="G20" s="30">
        <v>14</v>
      </c>
      <c r="H20" s="30">
        <v>1</v>
      </c>
      <c r="I20" s="30">
        <v>4816</v>
      </c>
      <c r="J20" s="30">
        <v>1436</v>
      </c>
      <c r="K20" s="31">
        <f t="shared" ref="K20:K60" si="1">(J20*75/100)</f>
        <v>1077</v>
      </c>
      <c r="L20" s="31">
        <f t="shared" ref="L20:L51" si="2">(J20-K20)/10</f>
        <v>35.9</v>
      </c>
      <c r="M20" s="32">
        <f t="shared" ref="M20:M51" si="3">(L20*25)/100</f>
        <v>8.9749999999999996</v>
      </c>
      <c r="N20" s="32">
        <f t="shared" ref="N20:N41" si="4">(F20*20)/100</f>
        <v>28.2</v>
      </c>
      <c r="O20" s="32">
        <v>28</v>
      </c>
      <c r="P20" s="32">
        <f t="shared" ref="P20:P51" si="5">(G20*25/100)</f>
        <v>3.5</v>
      </c>
      <c r="Q20" s="32">
        <v>1</v>
      </c>
      <c r="R20" s="30">
        <v>0</v>
      </c>
      <c r="S20" s="30">
        <v>0</v>
      </c>
      <c r="T20" s="75">
        <f t="shared" si="0"/>
        <v>0.17252999999999999</v>
      </c>
      <c r="U20" s="25"/>
      <c r="V20" s="25"/>
      <c r="W20" s="25"/>
      <c r="X20" s="25"/>
    </row>
    <row r="21" spans="1:24">
      <c r="A21" s="17">
        <v>22</v>
      </c>
      <c r="B21" s="55" t="s">
        <v>166</v>
      </c>
      <c r="C21" s="30">
        <v>16.062999999999999</v>
      </c>
      <c r="D21" s="30">
        <v>22640</v>
      </c>
      <c r="E21" s="30">
        <v>26</v>
      </c>
      <c r="F21" s="30">
        <v>116</v>
      </c>
      <c r="G21" s="30">
        <v>25</v>
      </c>
      <c r="H21" s="30">
        <v>1</v>
      </c>
      <c r="I21" s="30">
        <v>5342</v>
      </c>
      <c r="J21" s="30">
        <v>1617</v>
      </c>
      <c r="K21" s="31">
        <f t="shared" si="1"/>
        <v>1212.75</v>
      </c>
      <c r="L21" s="31">
        <f t="shared" si="2"/>
        <v>40.424999999999997</v>
      </c>
      <c r="M21" s="32">
        <f t="shared" si="3"/>
        <v>10.106249999999999</v>
      </c>
      <c r="N21" s="32">
        <f t="shared" si="4"/>
        <v>23.2</v>
      </c>
      <c r="O21" s="32">
        <v>23</v>
      </c>
      <c r="P21" s="32">
        <f t="shared" si="5"/>
        <v>6.25</v>
      </c>
      <c r="Q21" s="32">
        <v>1</v>
      </c>
      <c r="R21" s="30">
        <v>0</v>
      </c>
      <c r="S21" s="30">
        <v>30</v>
      </c>
      <c r="T21" s="75">
        <f t="shared" si="0"/>
        <v>0.22639999999999999</v>
      </c>
      <c r="U21" s="25"/>
      <c r="V21" s="25"/>
      <c r="W21" s="25"/>
      <c r="X21" s="25"/>
    </row>
    <row r="22" spans="1:24">
      <c r="A22" s="17">
        <v>21</v>
      </c>
      <c r="B22" s="55" t="s">
        <v>165</v>
      </c>
      <c r="C22" s="30">
        <v>8.73</v>
      </c>
      <c r="D22" s="39">
        <v>23234</v>
      </c>
      <c r="E22" s="30">
        <v>26</v>
      </c>
      <c r="F22" s="30">
        <v>205</v>
      </c>
      <c r="G22" s="30">
        <v>26</v>
      </c>
      <c r="H22" s="30">
        <v>1</v>
      </c>
      <c r="I22" s="30">
        <v>6786</v>
      </c>
      <c r="J22" s="30">
        <v>2411</v>
      </c>
      <c r="K22" s="31">
        <f t="shared" si="1"/>
        <v>1808.25</v>
      </c>
      <c r="L22" s="31">
        <f t="shared" si="2"/>
        <v>60.274999999999999</v>
      </c>
      <c r="M22" s="32">
        <f t="shared" si="3"/>
        <v>15.06875</v>
      </c>
      <c r="N22" s="32">
        <f t="shared" si="4"/>
        <v>41</v>
      </c>
      <c r="O22" s="32">
        <v>41</v>
      </c>
      <c r="P22" s="32">
        <f t="shared" si="5"/>
        <v>6.5</v>
      </c>
      <c r="Q22" s="32">
        <v>1</v>
      </c>
      <c r="R22" s="30">
        <v>0</v>
      </c>
      <c r="S22" s="30">
        <v>63</v>
      </c>
      <c r="T22" s="75">
        <f t="shared" si="0"/>
        <v>0.23233999999999999</v>
      </c>
      <c r="U22" s="25"/>
      <c r="V22" s="25"/>
      <c r="W22" s="25"/>
      <c r="X22" s="25"/>
    </row>
    <row r="23" spans="1:24">
      <c r="A23" s="17">
        <v>31</v>
      </c>
      <c r="B23" s="55" t="s">
        <v>220</v>
      </c>
      <c r="C23" s="30">
        <v>7.18</v>
      </c>
      <c r="D23" s="30">
        <v>24108</v>
      </c>
      <c r="E23" s="30">
        <v>26</v>
      </c>
      <c r="F23" s="30">
        <v>63</v>
      </c>
      <c r="G23" s="30">
        <v>22</v>
      </c>
      <c r="H23" s="30">
        <v>1</v>
      </c>
      <c r="I23" s="30">
        <v>5641</v>
      </c>
      <c r="J23" s="30">
        <v>721</v>
      </c>
      <c r="K23" s="31">
        <f t="shared" si="1"/>
        <v>540.75</v>
      </c>
      <c r="L23" s="31">
        <f t="shared" si="2"/>
        <v>18.024999999999999</v>
      </c>
      <c r="M23" s="32">
        <f t="shared" si="3"/>
        <v>4.5062499999999996</v>
      </c>
      <c r="N23" s="32">
        <f t="shared" si="4"/>
        <v>12.6</v>
      </c>
      <c r="O23" s="32">
        <v>13</v>
      </c>
      <c r="P23" s="32">
        <f t="shared" si="5"/>
        <v>5.5</v>
      </c>
      <c r="Q23" s="32">
        <v>1</v>
      </c>
      <c r="R23" s="30">
        <v>1</v>
      </c>
      <c r="S23" s="30">
        <v>400</v>
      </c>
      <c r="T23" s="75">
        <f t="shared" si="0"/>
        <v>0.24107999999999999</v>
      </c>
      <c r="U23" s="25"/>
      <c r="V23" s="25"/>
      <c r="W23" s="25"/>
      <c r="X23" s="25"/>
    </row>
    <row r="24" spans="1:24">
      <c r="A24" s="17">
        <v>18</v>
      </c>
      <c r="B24" s="58" t="s">
        <v>124</v>
      </c>
      <c r="C24" s="30">
        <v>14.26</v>
      </c>
      <c r="D24" s="30">
        <v>25397</v>
      </c>
      <c r="E24" s="30">
        <v>27</v>
      </c>
      <c r="F24" s="30">
        <v>136</v>
      </c>
      <c r="G24" s="30">
        <v>25</v>
      </c>
      <c r="H24" s="30">
        <v>1</v>
      </c>
      <c r="I24" s="30">
        <v>6278</v>
      </c>
      <c r="J24" s="30">
        <v>2042</v>
      </c>
      <c r="K24" s="31">
        <f t="shared" si="1"/>
        <v>1531.5</v>
      </c>
      <c r="L24" s="31">
        <f t="shared" si="2"/>
        <v>51.05</v>
      </c>
      <c r="M24" s="32">
        <f t="shared" si="3"/>
        <v>12.762499999999999</v>
      </c>
      <c r="N24" s="32">
        <f t="shared" si="4"/>
        <v>27.2</v>
      </c>
      <c r="O24" s="32">
        <v>27</v>
      </c>
      <c r="P24" s="32">
        <f t="shared" si="5"/>
        <v>6.25</v>
      </c>
      <c r="Q24" s="32">
        <v>1</v>
      </c>
      <c r="R24" s="30">
        <v>2</v>
      </c>
      <c r="S24" s="30">
        <v>50</v>
      </c>
      <c r="T24" s="75">
        <f t="shared" si="0"/>
        <v>0.25396999999999997</v>
      </c>
      <c r="U24" s="25"/>
      <c r="V24" s="25"/>
      <c r="W24" s="25"/>
      <c r="X24" s="25"/>
    </row>
    <row r="25" spans="1:24">
      <c r="A25" s="17">
        <v>17</v>
      </c>
      <c r="B25" s="58" t="s">
        <v>123</v>
      </c>
      <c r="C25" s="30">
        <v>12.65</v>
      </c>
      <c r="D25" s="30">
        <v>26421</v>
      </c>
      <c r="E25" s="30">
        <v>28</v>
      </c>
      <c r="F25" s="30">
        <v>135</v>
      </c>
      <c r="G25" s="30">
        <v>27</v>
      </c>
      <c r="H25" s="30">
        <v>1</v>
      </c>
      <c r="I25" s="30">
        <v>7184</v>
      </c>
      <c r="J25" s="30">
        <v>2379</v>
      </c>
      <c r="K25" s="31">
        <f t="shared" si="1"/>
        <v>1784.25</v>
      </c>
      <c r="L25" s="31">
        <f t="shared" si="2"/>
        <v>59.475000000000001</v>
      </c>
      <c r="M25" s="32">
        <f t="shared" si="3"/>
        <v>14.86875</v>
      </c>
      <c r="N25" s="32">
        <f t="shared" si="4"/>
        <v>27</v>
      </c>
      <c r="O25" s="32">
        <v>27</v>
      </c>
      <c r="P25" s="32">
        <f t="shared" si="5"/>
        <v>6.75</v>
      </c>
      <c r="Q25" s="32">
        <v>1</v>
      </c>
      <c r="R25" s="30">
        <v>0</v>
      </c>
      <c r="S25" s="30">
        <v>125</v>
      </c>
      <c r="T25" s="75">
        <f t="shared" si="0"/>
        <v>0.26421</v>
      </c>
      <c r="U25" s="25"/>
      <c r="V25" s="25"/>
      <c r="W25" s="25"/>
      <c r="X25" s="25"/>
    </row>
    <row r="26" spans="1:24">
      <c r="A26" s="17">
        <v>24</v>
      </c>
      <c r="B26" s="55" t="s">
        <v>168</v>
      </c>
      <c r="C26" s="30">
        <v>27.8</v>
      </c>
      <c r="D26" s="30">
        <v>26993</v>
      </c>
      <c r="E26" s="30">
        <v>35</v>
      </c>
      <c r="F26" s="30">
        <v>290</v>
      </c>
      <c r="G26" s="30">
        <v>23</v>
      </c>
      <c r="H26" s="30">
        <v>1</v>
      </c>
      <c r="I26" s="30"/>
      <c r="J26" s="30">
        <v>3620</v>
      </c>
      <c r="K26" s="31">
        <f t="shared" si="1"/>
        <v>2715</v>
      </c>
      <c r="L26" s="31">
        <f t="shared" si="2"/>
        <v>90.5</v>
      </c>
      <c r="M26" s="32">
        <f t="shared" si="3"/>
        <v>22.625</v>
      </c>
      <c r="N26" s="32">
        <f t="shared" si="4"/>
        <v>58</v>
      </c>
      <c r="O26" s="32">
        <v>58</v>
      </c>
      <c r="P26" s="32">
        <f t="shared" si="5"/>
        <v>5.75</v>
      </c>
      <c r="Q26" s="32">
        <v>1</v>
      </c>
      <c r="R26" s="30">
        <v>0</v>
      </c>
      <c r="S26" s="30">
        <v>118</v>
      </c>
      <c r="T26" s="75">
        <f t="shared" si="0"/>
        <v>0.26993</v>
      </c>
      <c r="U26" s="25"/>
      <c r="V26" s="25"/>
      <c r="W26" s="25"/>
      <c r="X26" s="25"/>
    </row>
    <row r="27" spans="1:24">
      <c r="A27" s="17">
        <v>41</v>
      </c>
      <c r="B27" s="55" t="s">
        <v>183</v>
      </c>
      <c r="C27" s="30">
        <v>29.36</v>
      </c>
      <c r="D27" s="30">
        <v>27229</v>
      </c>
      <c r="E27" s="30">
        <v>27</v>
      </c>
      <c r="F27" s="30">
        <v>195</v>
      </c>
      <c r="G27" s="30">
        <v>17</v>
      </c>
      <c r="H27" s="30">
        <v>1</v>
      </c>
      <c r="I27" s="30">
        <v>8190</v>
      </c>
      <c r="J27" s="30">
        <v>2451</v>
      </c>
      <c r="K27" s="31">
        <f t="shared" si="1"/>
        <v>1838.25</v>
      </c>
      <c r="L27" s="31">
        <f t="shared" si="2"/>
        <v>61.274999999999999</v>
      </c>
      <c r="M27" s="32">
        <f t="shared" si="3"/>
        <v>15.31875</v>
      </c>
      <c r="N27" s="32">
        <f t="shared" si="4"/>
        <v>39</v>
      </c>
      <c r="O27" s="32">
        <v>39</v>
      </c>
      <c r="P27" s="32">
        <f t="shared" si="5"/>
        <v>4.25</v>
      </c>
      <c r="Q27" s="32">
        <v>1</v>
      </c>
      <c r="R27" s="30">
        <v>0</v>
      </c>
      <c r="S27" s="30">
        <v>30</v>
      </c>
      <c r="T27" s="75">
        <f t="shared" si="0"/>
        <v>0.27228999999999998</v>
      </c>
      <c r="U27" s="25"/>
      <c r="V27" s="25"/>
      <c r="W27" s="25"/>
      <c r="X27" s="25"/>
    </row>
    <row r="28" spans="1:24">
      <c r="A28" s="17">
        <v>36</v>
      </c>
      <c r="B28" s="55" t="s">
        <v>153</v>
      </c>
      <c r="C28" s="30">
        <v>13.6</v>
      </c>
      <c r="D28" s="30">
        <v>28105</v>
      </c>
      <c r="E28" s="30">
        <v>27</v>
      </c>
      <c r="F28" s="30">
        <v>147</v>
      </c>
      <c r="G28" s="30">
        <v>27</v>
      </c>
      <c r="H28" s="30">
        <v>1</v>
      </c>
      <c r="I28" s="30">
        <v>6892</v>
      </c>
      <c r="J28" s="30">
        <v>1978</v>
      </c>
      <c r="K28" s="31">
        <f t="shared" si="1"/>
        <v>1483.5</v>
      </c>
      <c r="L28" s="31">
        <f t="shared" si="2"/>
        <v>49.45</v>
      </c>
      <c r="M28" s="32">
        <f t="shared" si="3"/>
        <v>12.362500000000001</v>
      </c>
      <c r="N28" s="32">
        <f t="shared" si="4"/>
        <v>29.4</v>
      </c>
      <c r="O28" s="32">
        <v>29</v>
      </c>
      <c r="P28" s="32">
        <f t="shared" si="5"/>
        <v>6.75</v>
      </c>
      <c r="Q28" s="32">
        <v>1</v>
      </c>
      <c r="R28" s="30">
        <v>0</v>
      </c>
      <c r="S28" s="30">
        <v>0</v>
      </c>
      <c r="T28" s="75">
        <f t="shared" si="0"/>
        <v>0.28105000000000002</v>
      </c>
      <c r="U28" s="25"/>
      <c r="V28" s="25"/>
      <c r="W28" s="25"/>
      <c r="X28" s="25"/>
    </row>
    <row r="29" spans="1:24" ht="17.45" customHeight="1">
      <c r="A29" s="17">
        <v>83</v>
      </c>
      <c r="B29" s="55" t="s">
        <v>201</v>
      </c>
      <c r="C29" s="30">
        <v>24.84</v>
      </c>
      <c r="D29" s="30">
        <v>28290</v>
      </c>
      <c r="E29" s="30">
        <v>28</v>
      </c>
      <c r="F29" s="30">
        <v>251</v>
      </c>
      <c r="G29" s="30">
        <v>20</v>
      </c>
      <c r="H29" s="30">
        <v>1</v>
      </c>
      <c r="I29" s="30">
        <v>8708</v>
      </c>
      <c r="J29" s="30">
        <v>1892</v>
      </c>
      <c r="K29" s="31">
        <f t="shared" si="1"/>
        <v>1419</v>
      </c>
      <c r="L29" s="31">
        <f t="shared" si="2"/>
        <v>47.3</v>
      </c>
      <c r="M29" s="32">
        <f t="shared" si="3"/>
        <v>11.824999999999999</v>
      </c>
      <c r="N29" s="32">
        <f t="shared" si="4"/>
        <v>50.2</v>
      </c>
      <c r="O29" s="32">
        <v>50</v>
      </c>
      <c r="P29" s="32">
        <f t="shared" si="5"/>
        <v>5</v>
      </c>
      <c r="Q29" s="32">
        <v>1</v>
      </c>
      <c r="R29" s="30"/>
      <c r="S29" s="30">
        <v>35</v>
      </c>
      <c r="T29" s="75">
        <f t="shared" si="0"/>
        <v>0.28289999999999998</v>
      </c>
      <c r="U29" s="25"/>
      <c r="V29" s="25"/>
      <c r="W29" s="25"/>
      <c r="X29" s="25"/>
    </row>
    <row r="30" spans="1:24">
      <c r="A30" s="17">
        <v>55</v>
      </c>
      <c r="B30" s="55" t="s">
        <v>131</v>
      </c>
      <c r="C30" s="30">
        <v>15.84</v>
      </c>
      <c r="D30" s="30">
        <v>28632</v>
      </c>
      <c r="E30" s="30">
        <v>28</v>
      </c>
      <c r="F30" s="30">
        <v>160</v>
      </c>
      <c r="G30" s="30">
        <v>16</v>
      </c>
      <c r="H30" s="30">
        <v>1</v>
      </c>
      <c r="I30" s="30">
        <v>5897</v>
      </c>
      <c r="J30" s="30">
        <v>2011</v>
      </c>
      <c r="K30" s="31">
        <f t="shared" si="1"/>
        <v>1508.25</v>
      </c>
      <c r="L30" s="31">
        <f t="shared" si="2"/>
        <v>50.274999999999999</v>
      </c>
      <c r="M30" s="32">
        <f t="shared" si="3"/>
        <v>12.56875</v>
      </c>
      <c r="N30" s="32">
        <f t="shared" si="4"/>
        <v>32</v>
      </c>
      <c r="O30" s="32">
        <v>32</v>
      </c>
      <c r="P30" s="32">
        <f t="shared" si="5"/>
        <v>4</v>
      </c>
      <c r="Q30" s="32">
        <v>1</v>
      </c>
      <c r="R30" s="30">
        <v>0</v>
      </c>
      <c r="S30" s="30"/>
      <c r="T30" s="75">
        <f t="shared" si="0"/>
        <v>0.28632000000000002</v>
      </c>
      <c r="U30" s="25"/>
      <c r="V30" s="25"/>
      <c r="W30" s="25"/>
      <c r="X30" s="25"/>
    </row>
    <row r="31" spans="1:24">
      <c r="A31" s="17">
        <v>7</v>
      </c>
      <c r="B31" s="55" t="s">
        <v>214</v>
      </c>
      <c r="C31" s="30">
        <v>17.399999999999999</v>
      </c>
      <c r="D31" s="30">
        <v>30053</v>
      </c>
      <c r="E31" s="30">
        <v>29</v>
      </c>
      <c r="F31" s="30">
        <v>265</v>
      </c>
      <c r="G31" s="30">
        <v>18</v>
      </c>
      <c r="H31" s="30">
        <v>1</v>
      </c>
      <c r="I31" s="30">
        <v>11821</v>
      </c>
      <c r="J31" s="30">
        <v>2625</v>
      </c>
      <c r="K31" s="31">
        <f t="shared" si="1"/>
        <v>1968.75</v>
      </c>
      <c r="L31" s="31">
        <f t="shared" si="2"/>
        <v>65.625</v>
      </c>
      <c r="M31" s="32">
        <f t="shared" si="3"/>
        <v>16.40625</v>
      </c>
      <c r="N31" s="32">
        <f t="shared" si="4"/>
        <v>53</v>
      </c>
      <c r="O31" s="32">
        <v>53</v>
      </c>
      <c r="P31" s="32">
        <f t="shared" si="5"/>
        <v>4.5</v>
      </c>
      <c r="Q31" s="32">
        <v>1</v>
      </c>
      <c r="R31" s="30">
        <v>0</v>
      </c>
      <c r="S31" s="30">
        <v>35</v>
      </c>
      <c r="T31" s="75">
        <f t="shared" si="0"/>
        <v>0.30053000000000002</v>
      </c>
      <c r="U31" s="25"/>
      <c r="V31" s="25"/>
      <c r="W31" s="25"/>
      <c r="X31" s="25"/>
    </row>
    <row r="32" spans="1:24">
      <c r="A32" s="17">
        <v>39</v>
      </c>
      <c r="B32" s="55" t="s">
        <v>156</v>
      </c>
      <c r="C32" s="40">
        <v>13.18</v>
      </c>
      <c r="D32" s="30">
        <v>30379</v>
      </c>
      <c r="E32" s="30">
        <v>28</v>
      </c>
      <c r="F32" s="30">
        <v>136</v>
      </c>
      <c r="G32" s="30">
        <v>27</v>
      </c>
      <c r="H32" s="30">
        <v>1</v>
      </c>
      <c r="I32" s="30">
        <v>7334</v>
      </c>
      <c r="J32" s="30">
        <v>2158</v>
      </c>
      <c r="K32" s="31">
        <f t="shared" si="1"/>
        <v>1618.5</v>
      </c>
      <c r="L32" s="31">
        <f t="shared" si="2"/>
        <v>53.95</v>
      </c>
      <c r="M32" s="32">
        <f t="shared" si="3"/>
        <v>13.487500000000001</v>
      </c>
      <c r="N32" s="32">
        <f t="shared" si="4"/>
        <v>27.2</v>
      </c>
      <c r="O32" s="32">
        <v>27</v>
      </c>
      <c r="P32" s="32">
        <f t="shared" si="5"/>
        <v>6.75</v>
      </c>
      <c r="Q32" s="32">
        <v>1</v>
      </c>
      <c r="R32" s="30">
        <v>1</v>
      </c>
      <c r="S32" s="30">
        <v>84</v>
      </c>
      <c r="T32" s="75">
        <f t="shared" si="0"/>
        <v>0.30379</v>
      </c>
      <c r="U32" s="25"/>
      <c r="V32" s="25"/>
      <c r="W32" s="25"/>
      <c r="X32" s="25"/>
    </row>
    <row r="33" spans="1:24">
      <c r="A33" s="17">
        <v>12</v>
      </c>
      <c r="B33" s="55" t="s">
        <v>192</v>
      </c>
      <c r="C33" s="30">
        <v>20.82</v>
      </c>
      <c r="D33" s="30">
        <v>30921</v>
      </c>
      <c r="E33" s="30">
        <v>28</v>
      </c>
      <c r="F33" s="30">
        <v>158</v>
      </c>
      <c r="G33" s="30">
        <v>27</v>
      </c>
      <c r="H33" s="30">
        <v>1</v>
      </c>
      <c r="I33" s="30">
        <v>7920</v>
      </c>
      <c r="J33" s="30">
        <v>2635</v>
      </c>
      <c r="K33" s="31">
        <f t="shared" si="1"/>
        <v>1976.25</v>
      </c>
      <c r="L33" s="31">
        <f t="shared" si="2"/>
        <v>65.875</v>
      </c>
      <c r="M33" s="32">
        <f t="shared" si="3"/>
        <v>16.46875</v>
      </c>
      <c r="N33" s="32">
        <f t="shared" si="4"/>
        <v>31.6</v>
      </c>
      <c r="O33" s="32">
        <v>32</v>
      </c>
      <c r="P33" s="32">
        <f t="shared" si="5"/>
        <v>6.75</v>
      </c>
      <c r="Q33" s="32">
        <v>1</v>
      </c>
      <c r="R33" s="30">
        <v>0</v>
      </c>
      <c r="S33" s="30">
        <v>48</v>
      </c>
      <c r="T33" s="75">
        <f t="shared" si="0"/>
        <v>0.30920999999999998</v>
      </c>
      <c r="U33" s="25"/>
      <c r="V33" s="25"/>
      <c r="W33" s="25"/>
      <c r="X33" s="25"/>
    </row>
    <row r="34" spans="1:24">
      <c r="A34" s="17">
        <v>19</v>
      </c>
      <c r="B34" s="58" t="s">
        <v>125</v>
      </c>
      <c r="C34" s="30">
        <v>14</v>
      </c>
      <c r="D34" s="30">
        <v>30977</v>
      </c>
      <c r="E34" s="30">
        <v>29</v>
      </c>
      <c r="F34" s="30">
        <v>98</v>
      </c>
      <c r="G34" s="30">
        <v>13</v>
      </c>
      <c r="H34" s="30">
        <v>1</v>
      </c>
      <c r="I34" s="30">
        <v>8979</v>
      </c>
      <c r="J34" s="30">
        <v>1967</v>
      </c>
      <c r="K34" s="31">
        <f t="shared" si="1"/>
        <v>1475.25</v>
      </c>
      <c r="L34" s="31">
        <f t="shared" si="2"/>
        <v>49.174999999999997</v>
      </c>
      <c r="M34" s="32">
        <f t="shared" si="3"/>
        <v>12.293749999999999</v>
      </c>
      <c r="N34" s="32">
        <f t="shared" si="4"/>
        <v>19.600000000000001</v>
      </c>
      <c r="O34" s="32">
        <v>20</v>
      </c>
      <c r="P34" s="32">
        <f t="shared" si="5"/>
        <v>3.25</v>
      </c>
      <c r="Q34" s="32">
        <v>1</v>
      </c>
      <c r="R34" s="30">
        <v>0</v>
      </c>
      <c r="S34" s="30">
        <v>56</v>
      </c>
      <c r="T34" s="75">
        <f t="shared" si="0"/>
        <v>0.30976999999999999</v>
      </c>
      <c r="U34" s="25"/>
      <c r="V34" s="25"/>
      <c r="W34" s="25"/>
      <c r="X34" s="25"/>
    </row>
    <row r="35" spans="1:24">
      <c r="A35" s="17">
        <v>34</v>
      </c>
      <c r="B35" s="61" t="s">
        <v>223</v>
      </c>
      <c r="C35" s="30" t="s">
        <v>151</v>
      </c>
      <c r="D35" s="30">
        <v>31493</v>
      </c>
      <c r="E35" s="30">
        <v>29</v>
      </c>
      <c r="F35" s="30">
        <v>160</v>
      </c>
      <c r="G35" s="30">
        <v>27</v>
      </c>
      <c r="H35" s="30">
        <v>1</v>
      </c>
      <c r="I35" s="34">
        <v>8621</v>
      </c>
      <c r="J35" s="30">
        <v>2808</v>
      </c>
      <c r="K35" s="31">
        <f t="shared" si="1"/>
        <v>2106</v>
      </c>
      <c r="L35" s="31">
        <f t="shared" si="2"/>
        <v>70.2</v>
      </c>
      <c r="M35" s="32">
        <f t="shared" si="3"/>
        <v>17.55</v>
      </c>
      <c r="N35" s="32">
        <f t="shared" si="4"/>
        <v>32</v>
      </c>
      <c r="O35" s="32">
        <v>32</v>
      </c>
      <c r="P35" s="32">
        <f t="shared" si="5"/>
        <v>6.75</v>
      </c>
      <c r="Q35" s="32">
        <v>1</v>
      </c>
      <c r="R35" s="30">
        <v>0</v>
      </c>
      <c r="S35" s="30">
        <v>300</v>
      </c>
      <c r="T35" s="75">
        <f t="shared" si="0"/>
        <v>0.31492999999999999</v>
      </c>
      <c r="U35" s="25"/>
      <c r="V35" s="25"/>
      <c r="W35" s="25"/>
      <c r="X35" s="25"/>
    </row>
    <row r="36" spans="1:24">
      <c r="A36" s="17">
        <v>51</v>
      </c>
      <c r="B36" s="55" t="s">
        <v>127</v>
      </c>
      <c r="C36" s="30">
        <v>14.71</v>
      </c>
      <c r="D36" s="30">
        <v>31884</v>
      </c>
      <c r="E36" s="30">
        <v>29</v>
      </c>
      <c r="F36" s="30">
        <v>252</v>
      </c>
      <c r="G36" s="30">
        <v>29</v>
      </c>
      <c r="H36" s="30">
        <v>1</v>
      </c>
      <c r="I36" s="30">
        <v>10714</v>
      </c>
      <c r="J36" s="30">
        <v>4237</v>
      </c>
      <c r="K36" s="31">
        <f t="shared" si="1"/>
        <v>3177.75</v>
      </c>
      <c r="L36" s="31">
        <f t="shared" si="2"/>
        <v>105.925</v>
      </c>
      <c r="M36" s="32">
        <f t="shared" si="3"/>
        <v>26.481249999999999</v>
      </c>
      <c r="N36" s="32">
        <f t="shared" si="4"/>
        <v>50.4</v>
      </c>
      <c r="O36" s="32">
        <v>50</v>
      </c>
      <c r="P36" s="32">
        <f t="shared" si="5"/>
        <v>7.25</v>
      </c>
      <c r="Q36" s="32">
        <v>1</v>
      </c>
      <c r="R36" s="30">
        <v>0</v>
      </c>
      <c r="S36" s="30">
        <v>51</v>
      </c>
      <c r="T36" s="75">
        <f t="shared" si="0"/>
        <v>0.31884000000000001</v>
      </c>
      <c r="U36" s="25"/>
      <c r="V36" s="25"/>
      <c r="W36" s="25"/>
      <c r="X36" s="25"/>
    </row>
    <row r="37" spans="1:24">
      <c r="A37" s="17">
        <v>56</v>
      </c>
      <c r="B37" s="55" t="s">
        <v>132</v>
      </c>
      <c r="C37" s="30">
        <v>33</v>
      </c>
      <c r="D37" s="30">
        <v>31902</v>
      </c>
      <c r="E37" s="30">
        <v>29</v>
      </c>
      <c r="F37" s="30">
        <v>230</v>
      </c>
      <c r="G37" s="30">
        <v>17</v>
      </c>
      <c r="H37" s="30">
        <v>1</v>
      </c>
      <c r="I37" s="30">
        <v>8718</v>
      </c>
      <c r="J37" s="30">
        <v>2255</v>
      </c>
      <c r="K37" s="31">
        <f t="shared" si="1"/>
        <v>1691.25</v>
      </c>
      <c r="L37" s="31">
        <f t="shared" si="2"/>
        <v>56.375</v>
      </c>
      <c r="M37" s="32">
        <f t="shared" si="3"/>
        <v>14.09375</v>
      </c>
      <c r="N37" s="32">
        <f t="shared" si="4"/>
        <v>46</v>
      </c>
      <c r="O37" s="32">
        <v>46</v>
      </c>
      <c r="P37" s="32">
        <f t="shared" si="5"/>
        <v>4.25</v>
      </c>
      <c r="Q37" s="32">
        <v>1</v>
      </c>
      <c r="R37" s="30">
        <v>0</v>
      </c>
      <c r="S37" s="30">
        <v>60</v>
      </c>
      <c r="T37" s="75">
        <f t="shared" si="0"/>
        <v>0.31902000000000003</v>
      </c>
      <c r="U37" s="25"/>
      <c r="V37" s="25"/>
      <c r="W37" s="25"/>
      <c r="X37" s="25"/>
    </row>
    <row r="38" spans="1:24">
      <c r="A38" s="17">
        <v>85</v>
      </c>
      <c r="B38" s="55" t="s">
        <v>203</v>
      </c>
      <c r="C38" s="30">
        <v>16.760000000000002</v>
      </c>
      <c r="D38" s="30">
        <v>32405</v>
      </c>
      <c r="E38" s="30">
        <v>28</v>
      </c>
      <c r="F38" s="30">
        <v>165</v>
      </c>
      <c r="G38" s="30">
        <v>28</v>
      </c>
      <c r="H38" s="30">
        <v>1</v>
      </c>
      <c r="I38" s="30">
        <v>6465</v>
      </c>
      <c r="J38" s="30">
        <v>2687</v>
      </c>
      <c r="K38" s="31">
        <f t="shared" si="1"/>
        <v>2015.25</v>
      </c>
      <c r="L38" s="31">
        <f t="shared" si="2"/>
        <v>67.174999999999997</v>
      </c>
      <c r="M38" s="32">
        <f t="shared" si="3"/>
        <v>16.793749999999999</v>
      </c>
      <c r="N38" s="32">
        <f t="shared" si="4"/>
        <v>33</v>
      </c>
      <c r="O38" s="32">
        <v>33</v>
      </c>
      <c r="P38" s="32">
        <f t="shared" si="5"/>
        <v>7</v>
      </c>
      <c r="Q38" s="32">
        <v>1</v>
      </c>
      <c r="R38" s="30"/>
      <c r="S38" s="30">
        <v>80</v>
      </c>
      <c r="T38" s="75">
        <f t="shared" si="0"/>
        <v>0.32405</v>
      </c>
      <c r="U38" s="25"/>
      <c r="V38" s="25"/>
      <c r="W38" s="25"/>
      <c r="X38" s="25"/>
    </row>
    <row r="39" spans="1:24">
      <c r="A39" s="17">
        <v>23</v>
      </c>
      <c r="B39" s="60" t="s">
        <v>167</v>
      </c>
      <c r="C39" s="30">
        <v>7.5</v>
      </c>
      <c r="D39" s="30">
        <v>32576</v>
      </c>
      <c r="E39" s="30">
        <v>28</v>
      </c>
      <c r="F39" s="30">
        <v>160</v>
      </c>
      <c r="G39" s="30">
        <v>17</v>
      </c>
      <c r="H39" s="30">
        <v>1</v>
      </c>
      <c r="I39" s="30">
        <v>7000</v>
      </c>
      <c r="J39" s="30">
        <v>2291</v>
      </c>
      <c r="K39" s="31">
        <f t="shared" si="1"/>
        <v>1718.25</v>
      </c>
      <c r="L39" s="31">
        <f t="shared" si="2"/>
        <v>57.274999999999999</v>
      </c>
      <c r="M39" s="32">
        <f t="shared" si="3"/>
        <v>14.31875</v>
      </c>
      <c r="N39" s="32">
        <f t="shared" si="4"/>
        <v>32</v>
      </c>
      <c r="O39" s="32">
        <v>32</v>
      </c>
      <c r="P39" s="32">
        <f t="shared" si="5"/>
        <v>4.25</v>
      </c>
      <c r="Q39" s="32">
        <v>1</v>
      </c>
      <c r="R39" s="30">
        <v>0</v>
      </c>
      <c r="S39" s="30">
        <v>125</v>
      </c>
      <c r="T39" s="75">
        <f t="shared" ref="T39:T70" si="6">SUM(D39/100000)</f>
        <v>0.32575999999999999</v>
      </c>
      <c r="U39" s="25"/>
      <c r="V39" s="25"/>
      <c r="W39" s="25"/>
      <c r="X39" s="25"/>
    </row>
    <row r="40" spans="1:24">
      <c r="A40" s="17">
        <v>89</v>
      </c>
      <c r="B40" s="61" t="s">
        <v>149</v>
      </c>
      <c r="C40" s="30">
        <v>68.72</v>
      </c>
      <c r="D40" s="30">
        <v>33194</v>
      </c>
      <c r="E40" s="30">
        <v>30</v>
      </c>
      <c r="F40" s="30">
        <v>337</v>
      </c>
      <c r="G40" s="30">
        <v>20</v>
      </c>
      <c r="H40" s="30">
        <v>1</v>
      </c>
      <c r="I40" s="30">
        <v>9405</v>
      </c>
      <c r="J40" s="30">
        <v>3073</v>
      </c>
      <c r="K40" s="31">
        <f t="shared" si="1"/>
        <v>2304.75</v>
      </c>
      <c r="L40" s="31">
        <f t="shared" si="2"/>
        <v>76.825000000000003</v>
      </c>
      <c r="M40" s="32">
        <f t="shared" si="3"/>
        <v>19.206250000000001</v>
      </c>
      <c r="N40" s="32">
        <f t="shared" si="4"/>
        <v>67.400000000000006</v>
      </c>
      <c r="O40" s="32">
        <v>67</v>
      </c>
      <c r="P40" s="32">
        <f t="shared" si="5"/>
        <v>5</v>
      </c>
      <c r="Q40" s="32">
        <v>1</v>
      </c>
      <c r="R40" s="30">
        <v>0</v>
      </c>
      <c r="S40" s="30">
        <v>95</v>
      </c>
      <c r="T40" s="75">
        <f t="shared" si="6"/>
        <v>0.33194000000000001</v>
      </c>
      <c r="U40" s="25"/>
      <c r="V40" s="25"/>
      <c r="W40" s="25"/>
      <c r="X40" s="25"/>
    </row>
    <row r="41" spans="1:24">
      <c r="A41" s="17">
        <v>30</v>
      </c>
      <c r="B41" s="55" t="s">
        <v>219</v>
      </c>
      <c r="C41" s="30">
        <v>24.5</v>
      </c>
      <c r="D41" s="30">
        <v>33465</v>
      </c>
      <c r="E41" s="30">
        <v>30</v>
      </c>
      <c r="F41" s="30">
        <v>173</v>
      </c>
      <c r="G41" s="30">
        <v>29</v>
      </c>
      <c r="H41" s="30">
        <v>1</v>
      </c>
      <c r="I41" s="30">
        <v>8960</v>
      </c>
      <c r="J41" s="30">
        <v>2868</v>
      </c>
      <c r="K41" s="31">
        <f t="shared" si="1"/>
        <v>2151</v>
      </c>
      <c r="L41" s="31">
        <f t="shared" si="2"/>
        <v>71.7</v>
      </c>
      <c r="M41" s="32">
        <f t="shared" si="3"/>
        <v>17.925000000000001</v>
      </c>
      <c r="N41" s="32">
        <f t="shared" si="4"/>
        <v>34.6</v>
      </c>
      <c r="O41" s="32">
        <v>35</v>
      </c>
      <c r="P41" s="32">
        <f t="shared" si="5"/>
        <v>7.25</v>
      </c>
      <c r="Q41" s="32">
        <v>1</v>
      </c>
      <c r="R41" s="30">
        <v>0</v>
      </c>
      <c r="S41" s="30">
        <v>400</v>
      </c>
      <c r="T41" s="75">
        <f t="shared" si="6"/>
        <v>0.33465</v>
      </c>
      <c r="U41" s="25"/>
      <c r="V41" s="25"/>
      <c r="W41" s="25"/>
      <c r="X41" s="25"/>
    </row>
    <row r="42" spans="1:24">
      <c r="A42" s="17">
        <v>79</v>
      </c>
      <c r="B42" s="55" t="s">
        <v>138</v>
      </c>
      <c r="C42" s="30">
        <v>114.85</v>
      </c>
      <c r="D42" s="30">
        <v>34300</v>
      </c>
      <c r="E42" s="30">
        <v>28</v>
      </c>
      <c r="F42" s="30">
        <v>245</v>
      </c>
      <c r="G42" s="30">
        <v>27</v>
      </c>
      <c r="H42" s="30">
        <v>1</v>
      </c>
      <c r="I42" s="30">
        <v>7100</v>
      </c>
      <c r="J42" s="30">
        <v>4002</v>
      </c>
      <c r="K42" s="31">
        <f t="shared" si="1"/>
        <v>3001.5</v>
      </c>
      <c r="L42" s="31">
        <f t="shared" si="2"/>
        <v>100.05</v>
      </c>
      <c r="M42" s="32">
        <f t="shared" si="3"/>
        <v>25.012499999999999</v>
      </c>
      <c r="N42" s="32">
        <v>36</v>
      </c>
      <c r="O42" s="32">
        <v>36</v>
      </c>
      <c r="P42" s="32">
        <f t="shared" si="5"/>
        <v>6.75</v>
      </c>
      <c r="Q42" s="32">
        <v>1</v>
      </c>
      <c r="R42" s="30">
        <v>0</v>
      </c>
      <c r="S42" s="30">
        <v>136</v>
      </c>
      <c r="T42" s="75">
        <f t="shared" si="6"/>
        <v>0.34300000000000003</v>
      </c>
      <c r="U42" s="25"/>
      <c r="V42" s="25"/>
      <c r="W42" s="25"/>
      <c r="X42" s="25"/>
    </row>
    <row r="43" spans="1:24">
      <c r="A43" s="17">
        <v>33</v>
      </c>
      <c r="B43" s="55" t="s">
        <v>222</v>
      </c>
      <c r="C43" s="30">
        <v>14.21</v>
      </c>
      <c r="D43" s="30">
        <v>35573</v>
      </c>
      <c r="E43" s="30">
        <v>31</v>
      </c>
      <c r="F43" s="30">
        <v>250</v>
      </c>
      <c r="G43" s="30">
        <v>31</v>
      </c>
      <c r="H43" s="30">
        <v>1</v>
      </c>
      <c r="I43" s="30">
        <v>8245</v>
      </c>
      <c r="J43" s="30">
        <v>2327</v>
      </c>
      <c r="K43" s="31">
        <f t="shared" si="1"/>
        <v>1745.25</v>
      </c>
      <c r="L43" s="31">
        <f t="shared" si="2"/>
        <v>58.174999999999997</v>
      </c>
      <c r="M43" s="32">
        <f t="shared" si="3"/>
        <v>14.543749999999999</v>
      </c>
      <c r="N43" s="32">
        <f t="shared" ref="N43:N48" si="7">(F43*20)/100</f>
        <v>50</v>
      </c>
      <c r="O43" s="32">
        <v>50</v>
      </c>
      <c r="P43" s="32">
        <f t="shared" si="5"/>
        <v>7.75</v>
      </c>
      <c r="Q43" s="32">
        <v>1</v>
      </c>
      <c r="R43" s="30">
        <v>0</v>
      </c>
      <c r="S43" s="30">
        <v>160</v>
      </c>
      <c r="T43" s="75">
        <f t="shared" si="6"/>
        <v>0.35572999999999999</v>
      </c>
      <c r="U43" s="25"/>
      <c r="V43" s="25"/>
      <c r="W43" s="25"/>
      <c r="X43" s="25"/>
    </row>
    <row r="44" spans="1:24">
      <c r="A44" s="17">
        <v>72</v>
      </c>
      <c r="B44" s="55" t="s">
        <v>159</v>
      </c>
      <c r="C44" s="30">
        <v>11.71</v>
      </c>
      <c r="D44" s="30">
        <v>35937</v>
      </c>
      <c r="E44" s="30">
        <v>31</v>
      </c>
      <c r="F44" s="30">
        <v>306</v>
      </c>
      <c r="G44" s="30">
        <v>19</v>
      </c>
      <c r="H44" s="30">
        <v>1</v>
      </c>
      <c r="I44" s="30">
        <v>8715</v>
      </c>
      <c r="J44" s="30">
        <v>2228</v>
      </c>
      <c r="K44" s="31">
        <f t="shared" si="1"/>
        <v>1671</v>
      </c>
      <c r="L44" s="31">
        <f t="shared" si="2"/>
        <v>55.7</v>
      </c>
      <c r="M44" s="32">
        <f t="shared" si="3"/>
        <v>13.925000000000001</v>
      </c>
      <c r="N44" s="32">
        <f t="shared" si="7"/>
        <v>61.2</v>
      </c>
      <c r="O44" s="32">
        <v>61</v>
      </c>
      <c r="P44" s="32">
        <f t="shared" si="5"/>
        <v>4.75</v>
      </c>
      <c r="Q44" s="32">
        <v>1</v>
      </c>
      <c r="R44" s="30">
        <v>0</v>
      </c>
      <c r="S44" s="30">
        <v>100</v>
      </c>
      <c r="T44" s="75">
        <f t="shared" si="6"/>
        <v>0.35937000000000002</v>
      </c>
      <c r="U44" s="25"/>
      <c r="V44" s="25"/>
      <c r="W44" s="25"/>
      <c r="X44" s="25"/>
    </row>
    <row r="45" spans="1:24">
      <c r="A45" s="17">
        <v>76</v>
      </c>
      <c r="B45" s="55" t="s">
        <v>163</v>
      </c>
      <c r="C45" s="30">
        <v>31.28</v>
      </c>
      <c r="D45" s="30">
        <v>37172</v>
      </c>
      <c r="E45" s="30">
        <v>33</v>
      </c>
      <c r="F45" s="30">
        <v>358</v>
      </c>
      <c r="G45" s="30">
        <v>21</v>
      </c>
      <c r="H45" s="30">
        <v>1</v>
      </c>
      <c r="I45" s="30">
        <v>7423</v>
      </c>
      <c r="J45" s="30">
        <v>3715</v>
      </c>
      <c r="K45" s="31">
        <f t="shared" si="1"/>
        <v>2786.25</v>
      </c>
      <c r="L45" s="31">
        <f t="shared" si="2"/>
        <v>92.875</v>
      </c>
      <c r="M45" s="32">
        <f t="shared" si="3"/>
        <v>23.21875</v>
      </c>
      <c r="N45" s="32">
        <f t="shared" si="7"/>
        <v>71.599999999999994</v>
      </c>
      <c r="O45" s="32">
        <v>72</v>
      </c>
      <c r="P45" s="32">
        <f t="shared" si="5"/>
        <v>5.25</v>
      </c>
      <c r="Q45" s="32">
        <v>1</v>
      </c>
      <c r="R45" s="30">
        <v>0</v>
      </c>
      <c r="S45" s="30">
        <v>190</v>
      </c>
      <c r="T45" s="75">
        <f t="shared" si="6"/>
        <v>0.37171999999999999</v>
      </c>
      <c r="U45" s="25"/>
      <c r="V45" s="25"/>
      <c r="W45" s="25"/>
      <c r="X45" s="25"/>
    </row>
    <row r="46" spans="1:24">
      <c r="A46" s="17">
        <v>8</v>
      </c>
      <c r="B46" s="55" t="s">
        <v>215</v>
      </c>
      <c r="C46" s="30">
        <v>36.19</v>
      </c>
      <c r="D46" s="30">
        <v>37189</v>
      </c>
      <c r="E46" s="30">
        <v>32</v>
      </c>
      <c r="F46" s="30">
        <v>200</v>
      </c>
      <c r="G46" s="30">
        <v>32</v>
      </c>
      <c r="H46" s="30">
        <v>1</v>
      </c>
      <c r="I46" s="30">
        <v>7438</v>
      </c>
      <c r="J46" s="30">
        <v>4500</v>
      </c>
      <c r="K46" s="31">
        <f t="shared" si="1"/>
        <v>3375</v>
      </c>
      <c r="L46" s="31">
        <f t="shared" si="2"/>
        <v>112.5</v>
      </c>
      <c r="M46" s="32">
        <f t="shared" si="3"/>
        <v>28.125</v>
      </c>
      <c r="N46" s="32">
        <f t="shared" si="7"/>
        <v>40</v>
      </c>
      <c r="O46" s="32">
        <v>40</v>
      </c>
      <c r="P46" s="32">
        <f t="shared" si="5"/>
        <v>8</v>
      </c>
      <c r="Q46" s="32">
        <v>1</v>
      </c>
      <c r="R46" s="30">
        <v>1</v>
      </c>
      <c r="S46" s="30">
        <v>15</v>
      </c>
      <c r="T46" s="75">
        <f t="shared" si="6"/>
        <v>0.37189</v>
      </c>
      <c r="U46" s="25"/>
      <c r="V46" s="25"/>
      <c r="W46" s="25"/>
      <c r="X46" s="25"/>
    </row>
    <row r="47" spans="1:24">
      <c r="A47" s="17">
        <v>90</v>
      </c>
      <c r="B47" s="61" t="s">
        <v>150</v>
      </c>
      <c r="C47" s="30">
        <v>46.65</v>
      </c>
      <c r="D47" s="30">
        <v>37358</v>
      </c>
      <c r="E47" s="30">
        <v>33</v>
      </c>
      <c r="F47" s="30">
        <v>310</v>
      </c>
      <c r="G47" s="30">
        <v>21</v>
      </c>
      <c r="H47" s="30">
        <v>1</v>
      </c>
      <c r="I47" s="30">
        <v>15020</v>
      </c>
      <c r="J47" s="30">
        <v>3101</v>
      </c>
      <c r="K47" s="30">
        <f t="shared" si="1"/>
        <v>2325.75</v>
      </c>
      <c r="L47" s="31">
        <f t="shared" si="2"/>
        <v>77.525000000000006</v>
      </c>
      <c r="M47" s="32">
        <f t="shared" si="3"/>
        <v>19.381250000000001</v>
      </c>
      <c r="N47" s="32">
        <f t="shared" si="7"/>
        <v>62</v>
      </c>
      <c r="O47" s="32">
        <v>62</v>
      </c>
      <c r="P47" s="32">
        <f t="shared" si="5"/>
        <v>5.25</v>
      </c>
      <c r="Q47" s="32">
        <v>1</v>
      </c>
      <c r="R47" s="30"/>
      <c r="S47" s="30"/>
      <c r="T47" s="75">
        <f t="shared" si="6"/>
        <v>0.37358000000000002</v>
      </c>
      <c r="U47" s="25"/>
      <c r="V47" s="25"/>
      <c r="W47" s="25"/>
      <c r="X47" s="25"/>
    </row>
    <row r="48" spans="1:24">
      <c r="A48" s="17">
        <v>4</v>
      </c>
      <c r="B48" s="55" t="s">
        <v>174</v>
      </c>
      <c r="C48" s="30">
        <v>16.87</v>
      </c>
      <c r="D48" s="30">
        <v>37382</v>
      </c>
      <c r="E48" s="30">
        <v>31</v>
      </c>
      <c r="F48" s="30">
        <v>290</v>
      </c>
      <c r="G48" s="30">
        <v>31</v>
      </c>
      <c r="H48" s="30">
        <v>1</v>
      </c>
      <c r="I48" s="30">
        <v>11118</v>
      </c>
      <c r="J48" s="30">
        <v>3156</v>
      </c>
      <c r="K48" s="31">
        <f t="shared" si="1"/>
        <v>2367</v>
      </c>
      <c r="L48" s="31">
        <f t="shared" si="2"/>
        <v>78.900000000000006</v>
      </c>
      <c r="M48" s="32">
        <f t="shared" si="3"/>
        <v>19.725000000000001</v>
      </c>
      <c r="N48" s="32">
        <f t="shared" si="7"/>
        <v>58</v>
      </c>
      <c r="O48" s="32">
        <v>58</v>
      </c>
      <c r="P48" s="32">
        <f t="shared" si="5"/>
        <v>7.75</v>
      </c>
      <c r="Q48" s="32">
        <v>1</v>
      </c>
      <c r="R48" s="30">
        <v>0</v>
      </c>
      <c r="S48" s="30">
        <v>110</v>
      </c>
      <c r="T48" s="75">
        <f t="shared" si="6"/>
        <v>0.37381999999999999</v>
      </c>
      <c r="U48" s="25"/>
      <c r="V48" s="25"/>
      <c r="W48" s="25"/>
      <c r="X48" s="25"/>
    </row>
    <row r="49" spans="1:24">
      <c r="A49" s="17">
        <v>14</v>
      </c>
      <c r="B49" s="55" t="s">
        <v>136</v>
      </c>
      <c r="C49" s="30">
        <v>23.5</v>
      </c>
      <c r="D49" s="30">
        <v>37545</v>
      </c>
      <c r="E49" s="30">
        <v>32</v>
      </c>
      <c r="F49" s="30">
        <v>199</v>
      </c>
      <c r="G49" s="30">
        <v>32</v>
      </c>
      <c r="H49" s="30">
        <v>1</v>
      </c>
      <c r="I49" s="30">
        <v>9387</v>
      </c>
      <c r="J49" s="30">
        <v>3710</v>
      </c>
      <c r="K49" s="31">
        <f t="shared" si="1"/>
        <v>2782.5</v>
      </c>
      <c r="L49" s="31">
        <f t="shared" si="2"/>
        <v>92.75</v>
      </c>
      <c r="M49" s="32">
        <f t="shared" si="3"/>
        <v>23.1875</v>
      </c>
      <c r="N49" s="32">
        <v>36</v>
      </c>
      <c r="O49" s="32">
        <v>36</v>
      </c>
      <c r="P49" s="32">
        <f t="shared" si="5"/>
        <v>8</v>
      </c>
      <c r="Q49" s="32">
        <v>1</v>
      </c>
      <c r="R49" s="30">
        <v>0</v>
      </c>
      <c r="S49" s="30">
        <v>85</v>
      </c>
      <c r="T49" s="75">
        <f t="shared" si="6"/>
        <v>0.37545000000000001</v>
      </c>
      <c r="U49" s="25"/>
      <c r="V49" s="25"/>
      <c r="W49" s="25"/>
      <c r="X49" s="25"/>
    </row>
    <row r="50" spans="1:24">
      <c r="A50" s="17">
        <v>38</v>
      </c>
      <c r="B50" s="55" t="s">
        <v>155</v>
      </c>
      <c r="C50" s="30">
        <v>40.04</v>
      </c>
      <c r="D50" s="30">
        <v>38822</v>
      </c>
      <c r="E50" s="30">
        <v>31</v>
      </c>
      <c r="F50" s="30">
        <v>212</v>
      </c>
      <c r="G50" s="30">
        <v>30</v>
      </c>
      <c r="H50" s="30">
        <v>1</v>
      </c>
      <c r="I50" s="30">
        <v>13175</v>
      </c>
      <c r="J50" s="30">
        <v>3936</v>
      </c>
      <c r="K50" s="31">
        <f t="shared" si="1"/>
        <v>2952</v>
      </c>
      <c r="L50" s="31">
        <f t="shared" si="2"/>
        <v>98.4</v>
      </c>
      <c r="M50" s="32">
        <f t="shared" si="3"/>
        <v>24.6</v>
      </c>
      <c r="N50" s="32">
        <f t="shared" ref="N50:N56" si="8">(F50*20)/100</f>
        <v>42.4</v>
      </c>
      <c r="O50" s="32">
        <v>42</v>
      </c>
      <c r="P50" s="32">
        <f t="shared" si="5"/>
        <v>7.5</v>
      </c>
      <c r="Q50" s="32">
        <v>1</v>
      </c>
      <c r="R50" s="30">
        <v>0</v>
      </c>
      <c r="S50" s="30">
        <v>52</v>
      </c>
      <c r="T50" s="75">
        <f t="shared" si="6"/>
        <v>0.38822000000000001</v>
      </c>
      <c r="U50" s="25"/>
      <c r="V50" s="25"/>
      <c r="W50" s="25"/>
      <c r="X50" s="25"/>
    </row>
    <row r="51" spans="1:24">
      <c r="A51" s="17">
        <v>54</v>
      </c>
      <c r="B51" s="55" t="s">
        <v>130</v>
      </c>
      <c r="C51" s="30">
        <v>32</v>
      </c>
      <c r="D51" s="30">
        <v>39919</v>
      </c>
      <c r="E51" s="30">
        <v>33</v>
      </c>
      <c r="F51" s="30">
        <v>232</v>
      </c>
      <c r="G51" s="30">
        <v>19</v>
      </c>
      <c r="H51" s="30">
        <v>1</v>
      </c>
      <c r="I51" s="30">
        <v>10152</v>
      </c>
      <c r="J51" s="30">
        <v>2906</v>
      </c>
      <c r="K51" s="31">
        <f t="shared" si="1"/>
        <v>2179.5</v>
      </c>
      <c r="L51" s="31">
        <f t="shared" si="2"/>
        <v>72.650000000000006</v>
      </c>
      <c r="M51" s="32">
        <f t="shared" si="3"/>
        <v>18.162500000000001</v>
      </c>
      <c r="N51" s="32">
        <f t="shared" si="8"/>
        <v>46.4</v>
      </c>
      <c r="O51" s="32">
        <v>46</v>
      </c>
      <c r="P51" s="32">
        <f t="shared" si="5"/>
        <v>4.75</v>
      </c>
      <c r="Q51" s="32">
        <v>1</v>
      </c>
      <c r="R51" s="30">
        <v>0</v>
      </c>
      <c r="S51" s="30">
        <v>100</v>
      </c>
      <c r="T51" s="75">
        <f t="shared" si="6"/>
        <v>0.39918999999999999</v>
      </c>
      <c r="U51" s="25"/>
      <c r="V51" s="25"/>
      <c r="W51" s="25"/>
      <c r="X51" s="25"/>
    </row>
    <row r="52" spans="1:24">
      <c r="A52" s="17">
        <v>62</v>
      </c>
      <c r="B52" s="66" t="s">
        <v>180</v>
      </c>
      <c r="C52" s="38">
        <v>21.9</v>
      </c>
      <c r="D52" s="38">
        <v>40318</v>
      </c>
      <c r="E52" s="38">
        <v>33</v>
      </c>
      <c r="F52" s="38">
        <v>116</v>
      </c>
      <c r="G52" s="38">
        <v>33</v>
      </c>
      <c r="H52" s="38">
        <v>1</v>
      </c>
      <c r="I52" s="38">
        <v>7651</v>
      </c>
      <c r="J52" s="38">
        <v>3565</v>
      </c>
      <c r="K52" s="31">
        <f t="shared" si="1"/>
        <v>2673.75</v>
      </c>
      <c r="L52" s="31">
        <f t="shared" ref="L52:L83" si="9">(J52-K52)/10</f>
        <v>89.125</v>
      </c>
      <c r="M52" s="32">
        <f t="shared" ref="M52:M83" si="10">(L52*25)/100</f>
        <v>22.28125</v>
      </c>
      <c r="N52" s="32">
        <f t="shared" si="8"/>
        <v>23.2</v>
      </c>
      <c r="O52" s="32">
        <v>23</v>
      </c>
      <c r="P52" s="32">
        <f t="shared" ref="P52:P83" si="11">(G52*25/100)</f>
        <v>8.25</v>
      </c>
      <c r="Q52" s="32">
        <v>1</v>
      </c>
      <c r="R52" s="30">
        <v>0</v>
      </c>
      <c r="S52" s="38">
        <v>67</v>
      </c>
      <c r="T52" s="75">
        <f t="shared" si="6"/>
        <v>0.40317999999999998</v>
      </c>
      <c r="U52" s="25"/>
      <c r="V52" s="25"/>
      <c r="W52" s="25"/>
      <c r="X52" s="25"/>
    </row>
    <row r="53" spans="1:24">
      <c r="A53" s="17">
        <v>91</v>
      </c>
      <c r="B53" s="72" t="s">
        <v>185</v>
      </c>
      <c r="C53" s="50">
        <v>28.79</v>
      </c>
      <c r="D53" s="50">
        <v>40508</v>
      </c>
      <c r="E53" s="50">
        <v>32</v>
      </c>
      <c r="F53" s="50">
        <v>346</v>
      </c>
      <c r="G53" s="50">
        <v>32</v>
      </c>
      <c r="H53" s="50">
        <v>1</v>
      </c>
      <c r="I53" s="50">
        <v>12386</v>
      </c>
      <c r="J53" s="50">
        <v>3177</v>
      </c>
      <c r="K53" s="31">
        <f t="shared" si="1"/>
        <v>2382.75</v>
      </c>
      <c r="L53" s="31">
        <f t="shared" si="9"/>
        <v>79.424999999999997</v>
      </c>
      <c r="M53" s="32">
        <f t="shared" si="10"/>
        <v>19.856249999999999</v>
      </c>
      <c r="N53" s="32">
        <f t="shared" si="8"/>
        <v>69.2</v>
      </c>
      <c r="O53" s="32">
        <v>69</v>
      </c>
      <c r="P53" s="32">
        <f t="shared" si="11"/>
        <v>8</v>
      </c>
      <c r="Q53" s="32">
        <v>1</v>
      </c>
      <c r="R53" s="51">
        <v>1</v>
      </c>
      <c r="S53" s="50">
        <v>24</v>
      </c>
      <c r="T53" s="75">
        <f t="shared" si="6"/>
        <v>0.40508</v>
      </c>
      <c r="U53" s="25"/>
      <c r="V53" s="25"/>
      <c r="W53" s="25"/>
      <c r="X53" s="25"/>
    </row>
    <row r="54" spans="1:24">
      <c r="A54" s="17">
        <v>3</v>
      </c>
      <c r="B54" s="55" t="s">
        <v>173</v>
      </c>
      <c r="C54" s="30">
        <v>14.87</v>
      </c>
      <c r="D54" s="30">
        <v>40728</v>
      </c>
      <c r="E54" s="30">
        <v>33</v>
      </c>
      <c r="F54" s="30">
        <v>353</v>
      </c>
      <c r="G54" s="30">
        <v>33</v>
      </c>
      <c r="H54" s="30">
        <v>1</v>
      </c>
      <c r="I54" s="30">
        <v>12200</v>
      </c>
      <c r="J54" s="30">
        <v>3713</v>
      </c>
      <c r="K54" s="31">
        <f t="shared" si="1"/>
        <v>2784.75</v>
      </c>
      <c r="L54" s="31">
        <f t="shared" si="9"/>
        <v>92.825000000000003</v>
      </c>
      <c r="M54" s="32">
        <f t="shared" si="10"/>
        <v>23.206250000000001</v>
      </c>
      <c r="N54" s="32">
        <f t="shared" si="8"/>
        <v>70.599999999999994</v>
      </c>
      <c r="O54" s="32">
        <v>71</v>
      </c>
      <c r="P54" s="32">
        <f t="shared" si="11"/>
        <v>8.25</v>
      </c>
      <c r="Q54" s="32">
        <v>1</v>
      </c>
      <c r="R54" s="30">
        <v>0</v>
      </c>
      <c r="S54" s="30">
        <v>500</v>
      </c>
      <c r="T54" s="75">
        <f t="shared" si="6"/>
        <v>0.40727999999999998</v>
      </c>
      <c r="U54" s="25"/>
      <c r="V54" s="25"/>
      <c r="W54" s="25"/>
      <c r="X54" s="25"/>
    </row>
    <row r="55" spans="1:24">
      <c r="A55" s="17">
        <v>13</v>
      </c>
      <c r="B55" s="55" t="s">
        <v>135</v>
      </c>
      <c r="C55" s="30">
        <v>28.42</v>
      </c>
      <c r="D55" s="30">
        <v>40810</v>
      </c>
      <c r="E55" s="30">
        <v>33</v>
      </c>
      <c r="F55" s="30">
        <v>388</v>
      </c>
      <c r="G55" s="30">
        <v>23</v>
      </c>
      <c r="H55" s="30">
        <v>1</v>
      </c>
      <c r="I55" s="30">
        <v>7469</v>
      </c>
      <c r="J55" s="30">
        <v>5030</v>
      </c>
      <c r="K55" s="31">
        <f t="shared" si="1"/>
        <v>3772.5</v>
      </c>
      <c r="L55" s="31">
        <f t="shared" si="9"/>
        <v>125.75</v>
      </c>
      <c r="M55" s="32">
        <f t="shared" si="10"/>
        <v>31.4375</v>
      </c>
      <c r="N55" s="32">
        <f t="shared" si="8"/>
        <v>77.599999999999994</v>
      </c>
      <c r="O55" s="32">
        <v>78</v>
      </c>
      <c r="P55" s="32">
        <f t="shared" si="11"/>
        <v>5.75</v>
      </c>
      <c r="Q55" s="32">
        <v>1</v>
      </c>
      <c r="R55" s="30">
        <v>0</v>
      </c>
      <c r="S55" s="30">
        <v>0</v>
      </c>
      <c r="T55" s="75">
        <f t="shared" si="6"/>
        <v>0.40810000000000002</v>
      </c>
      <c r="U55" s="25"/>
      <c r="V55" s="25"/>
      <c r="W55" s="25"/>
      <c r="X55" s="25"/>
    </row>
    <row r="56" spans="1:24">
      <c r="A56" s="17">
        <v>28</v>
      </c>
      <c r="B56" s="62" t="s">
        <v>177</v>
      </c>
      <c r="C56" s="30">
        <v>52.77</v>
      </c>
      <c r="D56" s="30">
        <v>42646</v>
      </c>
      <c r="E56" s="30">
        <v>34</v>
      </c>
      <c r="F56" s="30">
        <v>460</v>
      </c>
      <c r="G56" s="30">
        <v>34</v>
      </c>
      <c r="H56" s="30">
        <v>1</v>
      </c>
      <c r="I56" s="30">
        <v>10419</v>
      </c>
      <c r="J56" s="30">
        <v>4845</v>
      </c>
      <c r="K56" s="31">
        <f t="shared" si="1"/>
        <v>3633.75</v>
      </c>
      <c r="L56" s="31">
        <f t="shared" si="9"/>
        <v>121.125</v>
      </c>
      <c r="M56" s="32">
        <f t="shared" si="10"/>
        <v>30.28125</v>
      </c>
      <c r="N56" s="32">
        <f t="shared" si="8"/>
        <v>92</v>
      </c>
      <c r="O56" s="32">
        <v>92</v>
      </c>
      <c r="P56" s="32">
        <f t="shared" si="11"/>
        <v>8.5</v>
      </c>
      <c r="Q56" s="32">
        <v>1</v>
      </c>
      <c r="R56" s="30">
        <v>0</v>
      </c>
      <c r="S56" s="30">
        <v>110</v>
      </c>
      <c r="T56" s="75">
        <f t="shared" si="6"/>
        <v>0.42646000000000001</v>
      </c>
      <c r="U56" s="25"/>
      <c r="V56" s="25"/>
      <c r="W56" s="25"/>
      <c r="X56" s="25"/>
    </row>
    <row r="57" spans="1:24">
      <c r="A57" s="17">
        <v>53</v>
      </c>
      <c r="B57" s="55" t="s">
        <v>129</v>
      </c>
      <c r="C57" s="30">
        <v>32.33</v>
      </c>
      <c r="D57" s="30">
        <v>43528</v>
      </c>
      <c r="E57" s="30">
        <v>33</v>
      </c>
      <c r="F57" s="30">
        <v>362</v>
      </c>
      <c r="G57" s="30">
        <v>33</v>
      </c>
      <c r="H57" s="30">
        <v>1</v>
      </c>
      <c r="I57" s="30">
        <v>10407</v>
      </c>
      <c r="J57" s="30">
        <v>3200</v>
      </c>
      <c r="K57" s="31">
        <f t="shared" si="1"/>
        <v>2400</v>
      </c>
      <c r="L57" s="31">
        <f t="shared" si="9"/>
        <v>80</v>
      </c>
      <c r="M57" s="32">
        <f t="shared" si="10"/>
        <v>20</v>
      </c>
      <c r="N57" s="32">
        <v>20</v>
      </c>
      <c r="O57" s="32">
        <v>20</v>
      </c>
      <c r="P57" s="32">
        <f t="shared" si="11"/>
        <v>8.25</v>
      </c>
      <c r="Q57" s="32">
        <v>1</v>
      </c>
      <c r="R57" s="30">
        <v>0</v>
      </c>
      <c r="S57" s="30"/>
      <c r="T57" s="75">
        <f t="shared" si="6"/>
        <v>0.43528</v>
      </c>
      <c r="U57" s="25"/>
      <c r="V57" s="25"/>
      <c r="W57" s="25"/>
      <c r="X57" s="25"/>
    </row>
    <row r="58" spans="1:24">
      <c r="A58" s="17">
        <v>82</v>
      </c>
      <c r="B58" s="55" t="s">
        <v>200</v>
      </c>
      <c r="C58" s="30">
        <v>18.96</v>
      </c>
      <c r="D58" s="30">
        <v>44294</v>
      </c>
      <c r="E58" s="30">
        <v>34</v>
      </c>
      <c r="F58" s="30">
        <v>171</v>
      </c>
      <c r="G58" s="30">
        <v>21</v>
      </c>
      <c r="H58" s="30">
        <v>1</v>
      </c>
      <c r="I58" s="30">
        <v>10973</v>
      </c>
      <c r="J58" s="30">
        <v>2091</v>
      </c>
      <c r="K58" s="31">
        <f t="shared" si="1"/>
        <v>1568.25</v>
      </c>
      <c r="L58" s="31">
        <f t="shared" si="9"/>
        <v>52.274999999999999</v>
      </c>
      <c r="M58" s="32">
        <f t="shared" si="10"/>
        <v>13.06875</v>
      </c>
      <c r="N58" s="32">
        <f t="shared" ref="N58:N73" si="12">(F58*20)/100</f>
        <v>34.200000000000003</v>
      </c>
      <c r="O58" s="32">
        <v>34</v>
      </c>
      <c r="P58" s="32">
        <f t="shared" si="11"/>
        <v>5.25</v>
      </c>
      <c r="Q58" s="32">
        <v>1</v>
      </c>
      <c r="R58" s="30"/>
      <c r="S58" s="30">
        <v>80</v>
      </c>
      <c r="T58" s="75">
        <f t="shared" si="6"/>
        <v>0.44294</v>
      </c>
      <c r="U58" s="25"/>
      <c r="V58" s="25"/>
      <c r="W58" s="25"/>
      <c r="X58" s="25"/>
    </row>
    <row r="59" spans="1:24">
      <c r="A59" s="17">
        <v>80</v>
      </c>
      <c r="B59" s="55" t="s">
        <v>205</v>
      </c>
      <c r="C59" s="30">
        <v>103.24</v>
      </c>
      <c r="D59" s="30">
        <v>45417</v>
      </c>
      <c r="E59" s="30">
        <v>23</v>
      </c>
      <c r="F59" s="30">
        <v>491</v>
      </c>
      <c r="G59" s="30">
        <v>23</v>
      </c>
      <c r="H59" s="30">
        <v>1</v>
      </c>
      <c r="I59" s="30">
        <v>13418</v>
      </c>
      <c r="J59" s="30">
        <v>4963</v>
      </c>
      <c r="K59" s="31">
        <f t="shared" si="1"/>
        <v>3722.25</v>
      </c>
      <c r="L59" s="31">
        <f t="shared" si="9"/>
        <v>124.075</v>
      </c>
      <c r="M59" s="32">
        <f t="shared" si="10"/>
        <v>31.018750000000001</v>
      </c>
      <c r="N59" s="32">
        <f t="shared" si="12"/>
        <v>98.2</v>
      </c>
      <c r="O59" s="32">
        <v>98</v>
      </c>
      <c r="P59" s="32">
        <f t="shared" si="11"/>
        <v>5.75</v>
      </c>
      <c r="Q59" s="32">
        <v>1</v>
      </c>
      <c r="R59" s="30">
        <v>0</v>
      </c>
      <c r="S59" s="30">
        <v>216</v>
      </c>
      <c r="T59" s="75">
        <f t="shared" si="6"/>
        <v>0.45417000000000002</v>
      </c>
      <c r="U59" s="25"/>
      <c r="V59" s="25"/>
      <c r="W59" s="25"/>
      <c r="X59" s="25"/>
    </row>
    <row r="60" spans="1:24">
      <c r="A60" s="17">
        <v>78</v>
      </c>
      <c r="B60" s="55" t="s">
        <v>137</v>
      </c>
      <c r="C60" s="30">
        <v>80.099999999999994</v>
      </c>
      <c r="D60" s="30">
        <v>45477</v>
      </c>
      <c r="E60" s="30">
        <v>36</v>
      </c>
      <c r="F60" s="30">
        <v>452</v>
      </c>
      <c r="G60" s="30">
        <v>23</v>
      </c>
      <c r="H60" s="30">
        <v>1</v>
      </c>
      <c r="I60" s="30">
        <v>2643</v>
      </c>
      <c r="J60" s="30">
        <v>5677</v>
      </c>
      <c r="K60" s="31">
        <f t="shared" si="1"/>
        <v>4257.75</v>
      </c>
      <c r="L60" s="31">
        <f t="shared" si="9"/>
        <v>141.92500000000001</v>
      </c>
      <c r="M60" s="32">
        <f t="shared" si="10"/>
        <v>35.481250000000003</v>
      </c>
      <c r="N60" s="32">
        <f t="shared" si="12"/>
        <v>90.4</v>
      </c>
      <c r="O60" s="32">
        <v>90</v>
      </c>
      <c r="P60" s="32">
        <f t="shared" si="11"/>
        <v>5.75</v>
      </c>
      <c r="Q60" s="32">
        <v>1</v>
      </c>
      <c r="R60" s="30">
        <v>0</v>
      </c>
      <c r="S60" s="30">
        <v>70</v>
      </c>
      <c r="T60" s="75">
        <f t="shared" si="6"/>
        <v>0.45477000000000001</v>
      </c>
      <c r="U60" s="25"/>
      <c r="V60" s="25"/>
      <c r="W60" s="25"/>
      <c r="X60" s="25"/>
    </row>
    <row r="61" spans="1:24">
      <c r="A61" s="17">
        <v>15</v>
      </c>
      <c r="B61" s="58" t="s">
        <v>121</v>
      </c>
      <c r="C61" s="30">
        <v>16.18</v>
      </c>
      <c r="D61" s="30">
        <v>45834</v>
      </c>
      <c r="E61" s="30">
        <v>35</v>
      </c>
      <c r="F61" s="30">
        <v>390</v>
      </c>
      <c r="G61" s="30">
        <v>35</v>
      </c>
      <c r="H61" s="30">
        <v>1</v>
      </c>
      <c r="I61" s="30">
        <v>11412</v>
      </c>
      <c r="J61" s="30">
        <v>6224</v>
      </c>
      <c r="K61" s="31">
        <v>4225</v>
      </c>
      <c r="L61" s="31">
        <f t="shared" si="9"/>
        <v>199.9</v>
      </c>
      <c r="M61" s="32">
        <f t="shared" si="10"/>
        <v>49.975000000000001</v>
      </c>
      <c r="N61" s="32">
        <f t="shared" si="12"/>
        <v>78</v>
      </c>
      <c r="O61" s="32">
        <v>78</v>
      </c>
      <c r="P61" s="32">
        <f t="shared" si="11"/>
        <v>8.75</v>
      </c>
      <c r="Q61" s="32">
        <v>1</v>
      </c>
      <c r="R61" s="30">
        <v>0</v>
      </c>
      <c r="S61" s="30">
        <v>50</v>
      </c>
      <c r="T61" s="75">
        <f t="shared" si="6"/>
        <v>0.45834000000000003</v>
      </c>
      <c r="U61" s="25"/>
      <c r="V61" s="25"/>
      <c r="W61" s="25"/>
      <c r="X61" s="25"/>
    </row>
    <row r="62" spans="1:24">
      <c r="A62" s="17">
        <v>64</v>
      </c>
      <c r="B62" s="68" t="s">
        <v>193</v>
      </c>
      <c r="C62" s="38">
        <v>36.26</v>
      </c>
      <c r="D62" s="38">
        <v>46342</v>
      </c>
      <c r="E62" s="38">
        <v>33</v>
      </c>
      <c r="F62" s="38">
        <v>431</v>
      </c>
      <c r="G62" s="38">
        <v>34</v>
      </c>
      <c r="H62" s="38">
        <v>1</v>
      </c>
      <c r="I62" s="38">
        <v>16000</v>
      </c>
      <c r="J62" s="38">
        <v>4000</v>
      </c>
      <c r="K62" s="31">
        <f>(J62*75/100)</f>
        <v>3000</v>
      </c>
      <c r="L62" s="31">
        <f t="shared" si="9"/>
        <v>100</v>
      </c>
      <c r="M62" s="32">
        <f t="shared" si="10"/>
        <v>25</v>
      </c>
      <c r="N62" s="32">
        <f t="shared" si="12"/>
        <v>86.2</v>
      </c>
      <c r="O62" s="32">
        <v>86</v>
      </c>
      <c r="P62" s="32">
        <f t="shared" si="11"/>
        <v>8.5</v>
      </c>
      <c r="Q62" s="32">
        <v>1</v>
      </c>
      <c r="R62" s="30">
        <v>0</v>
      </c>
      <c r="S62" s="38">
        <v>50</v>
      </c>
      <c r="T62" s="75">
        <f t="shared" si="6"/>
        <v>0.46342</v>
      </c>
      <c r="U62" s="25"/>
      <c r="V62" s="25"/>
      <c r="W62" s="25"/>
      <c r="X62" s="25"/>
    </row>
    <row r="63" spans="1:24">
      <c r="A63" s="17">
        <v>9</v>
      </c>
      <c r="B63" s="55" t="s">
        <v>216</v>
      </c>
      <c r="C63" s="30">
        <v>34.6</v>
      </c>
      <c r="D63" s="30">
        <v>46653</v>
      </c>
      <c r="E63" s="30">
        <v>35</v>
      </c>
      <c r="F63" s="30">
        <v>360</v>
      </c>
      <c r="G63" s="30">
        <v>35</v>
      </c>
      <c r="H63" s="30">
        <v>1</v>
      </c>
      <c r="I63" s="30">
        <v>12758</v>
      </c>
      <c r="J63" s="30">
        <v>7071</v>
      </c>
      <c r="K63" s="31">
        <v>4619</v>
      </c>
      <c r="L63" s="31">
        <f t="shared" si="9"/>
        <v>245.2</v>
      </c>
      <c r="M63" s="32">
        <f t="shared" si="10"/>
        <v>61.3</v>
      </c>
      <c r="N63" s="32">
        <f t="shared" si="12"/>
        <v>72</v>
      </c>
      <c r="O63" s="32">
        <v>72</v>
      </c>
      <c r="P63" s="32">
        <f t="shared" si="11"/>
        <v>8.75</v>
      </c>
      <c r="Q63" s="32">
        <v>1</v>
      </c>
      <c r="R63" s="30">
        <v>0</v>
      </c>
      <c r="S63" s="30">
        <v>75</v>
      </c>
      <c r="T63" s="75">
        <f t="shared" si="6"/>
        <v>0.46653</v>
      </c>
      <c r="U63" s="25"/>
      <c r="V63" s="25"/>
      <c r="W63" s="25"/>
      <c r="X63" s="25"/>
    </row>
    <row r="64" spans="1:24">
      <c r="A64" s="17">
        <v>86</v>
      </c>
      <c r="B64" s="61" t="s">
        <v>204</v>
      </c>
      <c r="C64" s="30">
        <v>54.65</v>
      </c>
      <c r="D64" s="30">
        <v>47078</v>
      </c>
      <c r="E64" s="30">
        <v>31</v>
      </c>
      <c r="F64" s="30">
        <v>362</v>
      </c>
      <c r="G64" s="30">
        <v>34</v>
      </c>
      <c r="H64" s="30">
        <v>1</v>
      </c>
      <c r="I64" s="30">
        <v>9788</v>
      </c>
      <c r="J64" s="30">
        <v>4508</v>
      </c>
      <c r="K64" s="31">
        <f t="shared" ref="K64:K95" si="13">(J64*75/100)</f>
        <v>3381</v>
      </c>
      <c r="L64" s="31">
        <f t="shared" si="9"/>
        <v>112.7</v>
      </c>
      <c r="M64" s="32">
        <f t="shared" si="10"/>
        <v>28.175000000000001</v>
      </c>
      <c r="N64" s="32">
        <f t="shared" si="12"/>
        <v>72.400000000000006</v>
      </c>
      <c r="O64" s="32">
        <v>72</v>
      </c>
      <c r="P64" s="32">
        <f t="shared" si="11"/>
        <v>8.5</v>
      </c>
      <c r="Q64" s="32">
        <v>1</v>
      </c>
      <c r="R64" s="30"/>
      <c r="S64" s="30">
        <v>80</v>
      </c>
      <c r="T64" s="75">
        <f t="shared" si="6"/>
        <v>0.47077999999999998</v>
      </c>
      <c r="U64" s="25"/>
      <c r="V64" s="25"/>
      <c r="W64" s="25"/>
      <c r="X64" s="25"/>
    </row>
    <row r="65" spans="1:24">
      <c r="A65" s="17">
        <v>6</v>
      </c>
      <c r="B65" s="55" t="s">
        <v>213</v>
      </c>
      <c r="C65" s="30">
        <v>18.649999999999999</v>
      </c>
      <c r="D65" s="30">
        <v>47463</v>
      </c>
      <c r="E65" s="30">
        <v>35</v>
      </c>
      <c r="F65" s="30">
        <v>395</v>
      </c>
      <c r="G65" s="30">
        <v>35</v>
      </c>
      <c r="H65" s="30">
        <v>1</v>
      </c>
      <c r="I65" s="30">
        <v>14929</v>
      </c>
      <c r="J65" s="30">
        <v>4673</v>
      </c>
      <c r="K65" s="31">
        <f t="shared" si="13"/>
        <v>3504.75</v>
      </c>
      <c r="L65" s="31">
        <f t="shared" si="9"/>
        <v>116.825</v>
      </c>
      <c r="M65" s="32">
        <f t="shared" si="10"/>
        <v>29.206250000000001</v>
      </c>
      <c r="N65" s="32">
        <f t="shared" si="12"/>
        <v>79</v>
      </c>
      <c r="O65" s="32">
        <v>79</v>
      </c>
      <c r="P65" s="32">
        <f t="shared" si="11"/>
        <v>8.75</v>
      </c>
      <c r="Q65" s="32">
        <v>1</v>
      </c>
      <c r="R65" s="30">
        <v>1</v>
      </c>
      <c r="S65" s="30">
        <v>174</v>
      </c>
      <c r="T65" s="75">
        <f t="shared" si="6"/>
        <v>0.47463</v>
      </c>
      <c r="U65" s="25"/>
      <c r="V65" s="25"/>
      <c r="W65" s="25"/>
      <c r="X65" s="25"/>
    </row>
    <row r="66" spans="1:24">
      <c r="A66" s="17">
        <v>25</v>
      </c>
      <c r="B66" s="61" t="s">
        <v>169</v>
      </c>
      <c r="C66" s="30">
        <v>13.5</v>
      </c>
      <c r="D66" s="34">
        <v>47694</v>
      </c>
      <c r="E66" s="30">
        <v>37</v>
      </c>
      <c r="F66" s="30">
        <v>230</v>
      </c>
      <c r="G66" s="30">
        <v>37</v>
      </c>
      <c r="H66" s="30">
        <v>1</v>
      </c>
      <c r="I66" s="30"/>
      <c r="J66" s="30">
        <v>3705</v>
      </c>
      <c r="K66" s="31">
        <f t="shared" si="13"/>
        <v>2778.75</v>
      </c>
      <c r="L66" s="31">
        <f t="shared" si="9"/>
        <v>92.625</v>
      </c>
      <c r="M66" s="32">
        <f t="shared" si="10"/>
        <v>23.15625</v>
      </c>
      <c r="N66" s="32">
        <f t="shared" si="12"/>
        <v>46</v>
      </c>
      <c r="O66" s="32">
        <v>46</v>
      </c>
      <c r="P66" s="32">
        <f t="shared" si="11"/>
        <v>9.25</v>
      </c>
      <c r="Q66" s="32">
        <v>1</v>
      </c>
      <c r="R66" s="30">
        <v>0</v>
      </c>
      <c r="S66" s="30">
        <v>96</v>
      </c>
      <c r="T66" s="75">
        <f t="shared" si="6"/>
        <v>0.47693999999999998</v>
      </c>
      <c r="U66" s="25"/>
      <c r="V66" s="25"/>
      <c r="W66" s="25"/>
      <c r="X66" s="25"/>
    </row>
    <row r="67" spans="1:24">
      <c r="A67" s="17">
        <v>58</v>
      </c>
      <c r="B67" s="66" t="s">
        <v>188</v>
      </c>
      <c r="C67" s="38" t="s">
        <v>212</v>
      </c>
      <c r="D67" s="38">
        <v>48342</v>
      </c>
      <c r="E67" s="38">
        <v>32</v>
      </c>
      <c r="F67" s="38">
        <v>197</v>
      </c>
      <c r="G67" s="38">
        <v>32</v>
      </c>
      <c r="H67" s="38">
        <v>1</v>
      </c>
      <c r="I67" s="38">
        <v>8320</v>
      </c>
      <c r="J67" s="38">
        <v>1716</v>
      </c>
      <c r="K67" s="31">
        <f t="shared" si="13"/>
        <v>1287</v>
      </c>
      <c r="L67" s="31">
        <f t="shared" si="9"/>
        <v>42.9</v>
      </c>
      <c r="M67" s="32">
        <f t="shared" si="10"/>
        <v>10.725</v>
      </c>
      <c r="N67" s="32">
        <f t="shared" si="12"/>
        <v>39.4</v>
      </c>
      <c r="O67" s="32">
        <v>39</v>
      </c>
      <c r="P67" s="32">
        <f t="shared" si="11"/>
        <v>8</v>
      </c>
      <c r="Q67" s="32">
        <v>1</v>
      </c>
      <c r="R67" s="30">
        <v>0</v>
      </c>
      <c r="S67" s="38">
        <v>40</v>
      </c>
      <c r="T67" s="75">
        <f t="shared" si="6"/>
        <v>0.48342000000000002</v>
      </c>
      <c r="U67" s="25"/>
      <c r="V67" s="25"/>
      <c r="W67" s="25"/>
      <c r="X67" s="25"/>
    </row>
    <row r="68" spans="1:24">
      <c r="A68" s="17">
        <v>70</v>
      </c>
      <c r="B68" s="55" t="s">
        <v>157</v>
      </c>
      <c r="C68" s="30">
        <v>23.85</v>
      </c>
      <c r="D68" s="30">
        <v>48687</v>
      </c>
      <c r="E68" s="30">
        <v>36</v>
      </c>
      <c r="F68" s="30">
        <v>352</v>
      </c>
      <c r="G68" s="30">
        <v>23</v>
      </c>
      <c r="H68" s="30">
        <v>1</v>
      </c>
      <c r="I68" s="30">
        <v>10628</v>
      </c>
      <c r="J68" s="30">
        <v>4818</v>
      </c>
      <c r="K68" s="31">
        <f t="shared" si="13"/>
        <v>3613.5</v>
      </c>
      <c r="L68" s="31">
        <f t="shared" si="9"/>
        <v>120.45</v>
      </c>
      <c r="M68" s="32">
        <f t="shared" si="10"/>
        <v>30.112500000000001</v>
      </c>
      <c r="N68" s="32">
        <f t="shared" si="12"/>
        <v>70.400000000000006</v>
      </c>
      <c r="O68" s="32">
        <v>70</v>
      </c>
      <c r="P68" s="32">
        <f t="shared" si="11"/>
        <v>5.75</v>
      </c>
      <c r="Q68" s="32">
        <v>1</v>
      </c>
      <c r="R68" s="30">
        <v>0</v>
      </c>
      <c r="S68" s="30"/>
      <c r="T68" s="75">
        <f t="shared" si="6"/>
        <v>0.48687000000000002</v>
      </c>
      <c r="U68" s="25"/>
      <c r="V68" s="25"/>
      <c r="W68" s="25"/>
      <c r="X68" s="25"/>
    </row>
    <row r="69" spans="1:24">
      <c r="A69" s="17">
        <v>71</v>
      </c>
      <c r="B69" s="55" t="s">
        <v>158</v>
      </c>
      <c r="C69" s="30">
        <v>22.34</v>
      </c>
      <c r="D69" s="30">
        <v>49470</v>
      </c>
      <c r="E69" s="30">
        <v>37</v>
      </c>
      <c r="F69" s="30">
        <v>428</v>
      </c>
      <c r="G69" s="30">
        <v>23</v>
      </c>
      <c r="H69" s="30">
        <v>1</v>
      </c>
      <c r="I69" s="30">
        <v>11581</v>
      </c>
      <c r="J69" s="30">
        <v>4441</v>
      </c>
      <c r="K69" s="31">
        <f t="shared" si="13"/>
        <v>3330.75</v>
      </c>
      <c r="L69" s="31">
        <f t="shared" si="9"/>
        <v>111.02500000000001</v>
      </c>
      <c r="M69" s="32">
        <f t="shared" si="10"/>
        <v>27.756250000000001</v>
      </c>
      <c r="N69" s="32">
        <f t="shared" si="12"/>
        <v>85.6</v>
      </c>
      <c r="O69" s="32">
        <v>86</v>
      </c>
      <c r="P69" s="32">
        <f t="shared" si="11"/>
        <v>5.75</v>
      </c>
      <c r="Q69" s="32">
        <v>1</v>
      </c>
      <c r="R69" s="30">
        <v>0</v>
      </c>
      <c r="S69" s="30">
        <v>50</v>
      </c>
      <c r="T69" s="75">
        <f t="shared" si="6"/>
        <v>0.49469999999999997</v>
      </c>
      <c r="U69" s="25"/>
      <c r="V69" s="25"/>
      <c r="W69" s="25"/>
      <c r="X69" s="25"/>
    </row>
    <row r="70" spans="1:24">
      <c r="A70" s="17">
        <v>46</v>
      </c>
      <c r="B70" s="58" t="s">
        <v>142</v>
      </c>
      <c r="C70" s="30">
        <v>25.23</v>
      </c>
      <c r="D70" s="30">
        <v>49481</v>
      </c>
      <c r="E70" s="30">
        <v>36</v>
      </c>
      <c r="F70" s="30">
        <v>257</v>
      </c>
      <c r="G70" s="30">
        <v>36</v>
      </c>
      <c r="H70" s="30">
        <v>1</v>
      </c>
      <c r="I70" s="30">
        <v>12486</v>
      </c>
      <c r="J70" s="30">
        <v>4014</v>
      </c>
      <c r="K70" s="31">
        <f t="shared" si="13"/>
        <v>3010.5</v>
      </c>
      <c r="L70" s="31">
        <f t="shared" si="9"/>
        <v>100.35</v>
      </c>
      <c r="M70" s="32">
        <f t="shared" si="10"/>
        <v>25.087499999999999</v>
      </c>
      <c r="N70" s="32">
        <f t="shared" si="12"/>
        <v>51.4</v>
      </c>
      <c r="O70" s="32">
        <v>51</v>
      </c>
      <c r="P70" s="32">
        <f t="shared" si="11"/>
        <v>9</v>
      </c>
      <c r="Q70" s="32">
        <v>1</v>
      </c>
      <c r="R70" s="30">
        <v>0</v>
      </c>
      <c r="S70" s="30">
        <v>31</v>
      </c>
      <c r="T70" s="75">
        <f t="shared" si="6"/>
        <v>0.49481000000000003</v>
      </c>
      <c r="U70" s="25"/>
      <c r="V70" s="25"/>
      <c r="W70" s="25"/>
      <c r="X70" s="25"/>
    </row>
    <row r="71" spans="1:24">
      <c r="A71" s="17">
        <v>60</v>
      </c>
      <c r="B71" s="66" t="s">
        <v>178</v>
      </c>
      <c r="C71" s="38">
        <v>34.409999999999997</v>
      </c>
      <c r="D71" s="38">
        <v>49723</v>
      </c>
      <c r="E71" s="38">
        <v>34</v>
      </c>
      <c r="F71" s="38">
        <v>276</v>
      </c>
      <c r="G71" s="38">
        <v>29</v>
      </c>
      <c r="H71" s="38">
        <v>1</v>
      </c>
      <c r="I71" s="38">
        <v>11287</v>
      </c>
      <c r="J71" s="38">
        <v>2670</v>
      </c>
      <c r="K71" s="31">
        <f t="shared" si="13"/>
        <v>2002.5</v>
      </c>
      <c r="L71" s="31">
        <f t="shared" si="9"/>
        <v>66.75</v>
      </c>
      <c r="M71" s="32">
        <f t="shared" si="10"/>
        <v>16.6875</v>
      </c>
      <c r="N71" s="32">
        <f t="shared" si="12"/>
        <v>55.2</v>
      </c>
      <c r="O71" s="32">
        <v>55</v>
      </c>
      <c r="P71" s="32">
        <f t="shared" si="11"/>
        <v>7.25</v>
      </c>
      <c r="Q71" s="32">
        <v>1</v>
      </c>
      <c r="R71" s="30">
        <v>0</v>
      </c>
      <c r="S71" s="38">
        <v>69</v>
      </c>
      <c r="T71" s="75">
        <f t="shared" ref="T71:T102" si="14">SUM(D71/100000)</f>
        <v>0.49723000000000001</v>
      </c>
      <c r="U71" s="25"/>
      <c r="V71" s="25"/>
      <c r="W71" s="25"/>
      <c r="X71" s="25"/>
    </row>
    <row r="72" spans="1:24">
      <c r="A72" s="17">
        <v>27</v>
      </c>
      <c r="B72" s="62" t="s">
        <v>176</v>
      </c>
      <c r="C72" s="30">
        <v>35.43</v>
      </c>
      <c r="D72" s="30">
        <v>52025</v>
      </c>
      <c r="E72" s="30">
        <v>35</v>
      </c>
      <c r="F72" s="30">
        <v>263</v>
      </c>
      <c r="G72" s="30">
        <v>26</v>
      </c>
      <c r="H72" s="30">
        <v>1</v>
      </c>
      <c r="I72" s="30">
        <v>12594</v>
      </c>
      <c r="J72" s="30">
        <v>2374</v>
      </c>
      <c r="K72" s="31">
        <f t="shared" si="13"/>
        <v>1780.5</v>
      </c>
      <c r="L72" s="31">
        <f t="shared" si="9"/>
        <v>59.35</v>
      </c>
      <c r="M72" s="32">
        <f t="shared" si="10"/>
        <v>14.8375</v>
      </c>
      <c r="N72" s="32">
        <f t="shared" si="12"/>
        <v>52.6</v>
      </c>
      <c r="O72" s="32">
        <v>53</v>
      </c>
      <c r="P72" s="32">
        <f t="shared" si="11"/>
        <v>6.5</v>
      </c>
      <c r="Q72" s="32">
        <v>1</v>
      </c>
      <c r="R72" s="30">
        <v>0</v>
      </c>
      <c r="S72" s="30">
        <v>150</v>
      </c>
      <c r="T72" s="75">
        <f t="shared" si="14"/>
        <v>0.52024999999999999</v>
      </c>
      <c r="U72" s="25"/>
      <c r="V72" s="25"/>
      <c r="W72" s="25"/>
      <c r="X72" s="25"/>
    </row>
    <row r="73" spans="1:24">
      <c r="A73" s="17">
        <v>52</v>
      </c>
      <c r="B73" s="55" t="s">
        <v>128</v>
      </c>
      <c r="C73" s="30">
        <v>32.659999999999997</v>
      </c>
      <c r="D73" s="30">
        <v>53755</v>
      </c>
      <c r="E73" s="30">
        <v>36</v>
      </c>
      <c r="F73" s="30">
        <v>343</v>
      </c>
      <c r="G73" s="30">
        <v>36</v>
      </c>
      <c r="H73" s="30">
        <v>1</v>
      </c>
      <c r="I73" s="30">
        <v>17244</v>
      </c>
      <c r="J73" s="30">
        <v>6120</v>
      </c>
      <c r="K73" s="31">
        <f t="shared" si="13"/>
        <v>4590</v>
      </c>
      <c r="L73" s="31">
        <f t="shared" si="9"/>
        <v>153</v>
      </c>
      <c r="M73" s="32">
        <f t="shared" si="10"/>
        <v>38.25</v>
      </c>
      <c r="N73" s="32">
        <f t="shared" si="12"/>
        <v>68.599999999999994</v>
      </c>
      <c r="O73" s="32">
        <v>69</v>
      </c>
      <c r="P73" s="32">
        <f t="shared" si="11"/>
        <v>9</v>
      </c>
      <c r="Q73" s="32">
        <v>1</v>
      </c>
      <c r="R73" s="30">
        <v>0</v>
      </c>
      <c r="S73" s="30">
        <v>42</v>
      </c>
      <c r="T73" s="75">
        <f t="shared" si="14"/>
        <v>0.53754999999999997</v>
      </c>
      <c r="U73" s="25"/>
      <c r="V73" s="25"/>
      <c r="W73" s="25"/>
      <c r="X73" s="25"/>
    </row>
    <row r="74" spans="1:24">
      <c r="A74" s="17">
        <v>93</v>
      </c>
      <c r="B74" s="72" t="s">
        <v>187</v>
      </c>
      <c r="C74" s="30">
        <v>16.690000000000001</v>
      </c>
      <c r="D74" s="30">
        <v>54015</v>
      </c>
      <c r="E74" s="30">
        <v>38</v>
      </c>
      <c r="F74" s="30">
        <v>292</v>
      </c>
      <c r="G74" s="30">
        <v>38</v>
      </c>
      <c r="H74" s="30">
        <v>1</v>
      </c>
      <c r="I74" s="30">
        <v>10165</v>
      </c>
      <c r="J74" s="30">
        <v>6540</v>
      </c>
      <c r="K74" s="31">
        <f t="shared" si="13"/>
        <v>4905</v>
      </c>
      <c r="L74" s="31">
        <f t="shared" si="9"/>
        <v>163.5</v>
      </c>
      <c r="M74" s="32">
        <f t="shared" si="10"/>
        <v>40.875</v>
      </c>
      <c r="N74" s="32">
        <v>50</v>
      </c>
      <c r="O74" s="32">
        <v>50</v>
      </c>
      <c r="P74" s="32">
        <f t="shared" si="11"/>
        <v>9.5</v>
      </c>
      <c r="Q74" s="32">
        <v>1</v>
      </c>
      <c r="R74" s="30">
        <v>1</v>
      </c>
      <c r="S74" s="30">
        <v>170</v>
      </c>
      <c r="T74" s="75">
        <f t="shared" si="14"/>
        <v>0.54015000000000002</v>
      </c>
      <c r="U74" s="25"/>
      <c r="V74" s="25"/>
      <c r="W74" s="25"/>
      <c r="X74" s="25"/>
    </row>
    <row r="75" spans="1:24">
      <c r="A75" s="17">
        <v>44</v>
      </c>
      <c r="B75" s="64" t="s">
        <v>140</v>
      </c>
      <c r="C75" s="41">
        <v>34.799999999999997</v>
      </c>
      <c r="D75" s="41">
        <v>54071</v>
      </c>
      <c r="E75" s="41">
        <v>37</v>
      </c>
      <c r="F75" s="41">
        <v>371</v>
      </c>
      <c r="G75" s="41">
        <v>37</v>
      </c>
      <c r="H75" s="41">
        <v>2</v>
      </c>
      <c r="I75" s="41">
        <v>13156</v>
      </c>
      <c r="J75" s="41">
        <v>4229</v>
      </c>
      <c r="K75" s="31">
        <f t="shared" si="13"/>
        <v>3171.75</v>
      </c>
      <c r="L75" s="31">
        <f t="shared" si="9"/>
        <v>105.72499999999999</v>
      </c>
      <c r="M75" s="32">
        <f t="shared" si="10"/>
        <v>26.431249999999999</v>
      </c>
      <c r="N75" s="32">
        <f t="shared" ref="N75:N85" si="15">(F75*20)/100</f>
        <v>74.2</v>
      </c>
      <c r="O75" s="32">
        <v>74</v>
      </c>
      <c r="P75" s="32">
        <f t="shared" si="11"/>
        <v>9.25</v>
      </c>
      <c r="Q75" s="32">
        <v>1</v>
      </c>
      <c r="R75" s="41">
        <v>0</v>
      </c>
      <c r="S75" s="41">
        <v>70</v>
      </c>
      <c r="T75" s="75">
        <f t="shared" si="14"/>
        <v>0.54071000000000002</v>
      </c>
      <c r="U75" s="25"/>
      <c r="V75" s="25"/>
      <c r="W75" s="25"/>
      <c r="X75" s="25"/>
    </row>
    <row r="76" spans="1:24">
      <c r="A76" s="17">
        <v>35</v>
      </c>
      <c r="B76" s="79" t="s">
        <v>152</v>
      </c>
      <c r="C76" s="44">
        <v>12.35</v>
      </c>
      <c r="D76" s="44">
        <v>56000</v>
      </c>
      <c r="E76" s="44">
        <v>33</v>
      </c>
      <c r="F76" s="44">
        <v>335</v>
      </c>
      <c r="G76" s="44">
        <v>33</v>
      </c>
      <c r="H76" s="44">
        <v>1</v>
      </c>
      <c r="I76" s="44">
        <v>14000</v>
      </c>
      <c r="J76" s="44">
        <v>2664</v>
      </c>
      <c r="K76" s="31">
        <f t="shared" si="13"/>
        <v>1998</v>
      </c>
      <c r="L76" s="31">
        <f t="shared" si="9"/>
        <v>66.599999999999994</v>
      </c>
      <c r="M76" s="32">
        <f t="shared" si="10"/>
        <v>16.649999999999999</v>
      </c>
      <c r="N76" s="32">
        <f t="shared" si="15"/>
        <v>67</v>
      </c>
      <c r="O76" s="43">
        <v>67</v>
      </c>
      <c r="P76" s="32">
        <f t="shared" si="11"/>
        <v>8.25</v>
      </c>
      <c r="Q76" s="43">
        <v>1</v>
      </c>
      <c r="R76" s="44">
        <v>0</v>
      </c>
      <c r="S76" s="44">
        <v>0</v>
      </c>
      <c r="T76" s="75">
        <f t="shared" si="14"/>
        <v>0.56000000000000005</v>
      </c>
      <c r="U76" s="25"/>
      <c r="V76" s="25"/>
      <c r="W76" s="25"/>
      <c r="X76" s="25"/>
    </row>
    <row r="77" spans="1:24">
      <c r="A77" s="17">
        <v>66</v>
      </c>
      <c r="B77" s="66" t="s">
        <v>197</v>
      </c>
      <c r="C77" s="30">
        <v>16.05</v>
      </c>
      <c r="D77" s="30">
        <v>56078</v>
      </c>
      <c r="E77" s="30">
        <v>38</v>
      </c>
      <c r="F77" s="30">
        <v>260</v>
      </c>
      <c r="G77" s="30">
        <v>38</v>
      </c>
      <c r="H77" s="30">
        <v>1</v>
      </c>
      <c r="I77" s="30">
        <v>10755</v>
      </c>
      <c r="J77" s="30">
        <v>2559</v>
      </c>
      <c r="K77" s="31">
        <f t="shared" si="13"/>
        <v>1919.25</v>
      </c>
      <c r="L77" s="31">
        <f t="shared" si="9"/>
        <v>63.975000000000001</v>
      </c>
      <c r="M77" s="32">
        <f t="shared" si="10"/>
        <v>15.99375</v>
      </c>
      <c r="N77" s="32">
        <f t="shared" si="15"/>
        <v>52</v>
      </c>
      <c r="O77" s="32">
        <v>52</v>
      </c>
      <c r="P77" s="32">
        <f t="shared" si="11"/>
        <v>9.5</v>
      </c>
      <c r="Q77" s="32">
        <v>1</v>
      </c>
      <c r="R77" s="30">
        <v>10</v>
      </c>
      <c r="S77" s="30">
        <v>144</v>
      </c>
      <c r="T77" s="75">
        <f t="shared" si="14"/>
        <v>0.56077999999999995</v>
      </c>
      <c r="U77" s="25"/>
      <c r="V77" s="25"/>
      <c r="W77" s="25"/>
      <c r="X77" s="25"/>
    </row>
    <row r="78" spans="1:24">
      <c r="A78" s="17">
        <v>63</v>
      </c>
      <c r="B78" s="66" t="s">
        <v>194</v>
      </c>
      <c r="C78" s="38">
        <v>17.73</v>
      </c>
      <c r="D78" s="38">
        <v>56632</v>
      </c>
      <c r="E78" s="38">
        <v>23</v>
      </c>
      <c r="F78" s="38">
        <v>173</v>
      </c>
      <c r="G78" s="38">
        <v>23</v>
      </c>
      <c r="H78" s="38">
        <v>1</v>
      </c>
      <c r="I78" s="38">
        <v>13269</v>
      </c>
      <c r="J78" s="38">
        <v>2395</v>
      </c>
      <c r="K78" s="31">
        <f t="shared" si="13"/>
        <v>1796.25</v>
      </c>
      <c r="L78" s="31">
        <f t="shared" si="9"/>
        <v>59.875</v>
      </c>
      <c r="M78" s="32">
        <f t="shared" si="10"/>
        <v>14.96875</v>
      </c>
      <c r="N78" s="32">
        <f t="shared" si="15"/>
        <v>34.6</v>
      </c>
      <c r="O78" s="32">
        <v>35</v>
      </c>
      <c r="P78" s="32">
        <f t="shared" si="11"/>
        <v>5.75</v>
      </c>
      <c r="Q78" s="32">
        <v>1</v>
      </c>
      <c r="R78" s="30">
        <v>0</v>
      </c>
      <c r="S78" s="37"/>
      <c r="T78" s="75">
        <f t="shared" si="14"/>
        <v>0.56632000000000005</v>
      </c>
      <c r="U78" s="25"/>
      <c r="V78" s="25"/>
      <c r="W78" s="25"/>
      <c r="X78" s="25"/>
    </row>
    <row r="79" spans="1:24">
      <c r="A79" s="17">
        <v>11</v>
      </c>
      <c r="B79" s="55" t="s">
        <v>134</v>
      </c>
      <c r="C79" s="30">
        <v>27.15</v>
      </c>
      <c r="D79" s="30">
        <v>56837</v>
      </c>
      <c r="E79" s="30">
        <v>39</v>
      </c>
      <c r="F79" s="30">
        <v>250</v>
      </c>
      <c r="G79" s="30">
        <v>39</v>
      </c>
      <c r="H79" s="30">
        <v>2</v>
      </c>
      <c r="I79" s="30">
        <v>20152</v>
      </c>
      <c r="J79" s="30">
        <v>4596</v>
      </c>
      <c r="K79" s="31">
        <f t="shared" si="13"/>
        <v>3447</v>
      </c>
      <c r="L79" s="31">
        <f t="shared" si="9"/>
        <v>114.9</v>
      </c>
      <c r="M79" s="32">
        <f t="shared" si="10"/>
        <v>28.725000000000001</v>
      </c>
      <c r="N79" s="32">
        <f t="shared" si="15"/>
        <v>50</v>
      </c>
      <c r="O79" s="32">
        <v>50</v>
      </c>
      <c r="P79" s="32">
        <f t="shared" si="11"/>
        <v>9.75</v>
      </c>
      <c r="Q79" s="32">
        <v>1</v>
      </c>
      <c r="R79" s="30">
        <v>0</v>
      </c>
      <c r="S79" s="30">
        <v>0</v>
      </c>
      <c r="T79" s="75">
        <f t="shared" si="14"/>
        <v>0.56837000000000004</v>
      </c>
      <c r="U79" s="25"/>
      <c r="V79" s="25"/>
      <c r="W79" s="25"/>
      <c r="X79" s="25"/>
    </row>
    <row r="80" spans="1:24">
      <c r="A80" s="17">
        <v>45</v>
      </c>
      <c r="B80" s="58" t="s">
        <v>141</v>
      </c>
      <c r="C80" s="30">
        <v>12.41</v>
      </c>
      <c r="D80" s="30">
        <v>59095</v>
      </c>
      <c r="E80" s="30">
        <v>32</v>
      </c>
      <c r="F80" s="30">
        <v>290</v>
      </c>
      <c r="G80" s="30">
        <v>32</v>
      </c>
      <c r="H80" s="30">
        <v>1</v>
      </c>
      <c r="I80" s="30">
        <v>10200</v>
      </c>
      <c r="J80" s="30">
        <v>3388</v>
      </c>
      <c r="K80" s="31">
        <f t="shared" si="13"/>
        <v>2541</v>
      </c>
      <c r="L80" s="31">
        <f t="shared" si="9"/>
        <v>84.7</v>
      </c>
      <c r="M80" s="32">
        <f t="shared" si="10"/>
        <v>21.175000000000001</v>
      </c>
      <c r="N80" s="32">
        <f t="shared" si="15"/>
        <v>58</v>
      </c>
      <c r="O80" s="32">
        <v>58</v>
      </c>
      <c r="P80" s="32">
        <f t="shared" si="11"/>
        <v>8</v>
      </c>
      <c r="Q80" s="32">
        <v>1</v>
      </c>
      <c r="R80" s="30">
        <v>0</v>
      </c>
      <c r="S80" s="30">
        <v>112</v>
      </c>
      <c r="T80" s="75">
        <f t="shared" si="14"/>
        <v>0.59094999999999998</v>
      </c>
      <c r="U80" s="25"/>
      <c r="V80" s="25"/>
      <c r="W80" s="25"/>
      <c r="X80" s="25"/>
    </row>
    <row r="81" spans="1:24">
      <c r="A81" s="17">
        <v>2</v>
      </c>
      <c r="B81" s="55" t="s">
        <v>172</v>
      </c>
      <c r="C81" s="30">
        <v>32.520000000000003</v>
      </c>
      <c r="D81" s="30">
        <v>60161</v>
      </c>
      <c r="E81" s="30">
        <v>39</v>
      </c>
      <c r="F81" s="30">
        <v>610</v>
      </c>
      <c r="G81" s="30">
        <v>39</v>
      </c>
      <c r="H81" s="30">
        <v>2</v>
      </c>
      <c r="I81" s="30">
        <v>17434</v>
      </c>
      <c r="J81" s="30">
        <v>10096</v>
      </c>
      <c r="K81" s="31">
        <f t="shared" si="13"/>
        <v>7572</v>
      </c>
      <c r="L81" s="31">
        <f t="shared" si="9"/>
        <v>252.4</v>
      </c>
      <c r="M81" s="32">
        <f t="shared" si="10"/>
        <v>63.1</v>
      </c>
      <c r="N81" s="32">
        <f t="shared" si="15"/>
        <v>122</v>
      </c>
      <c r="O81" s="32">
        <v>122</v>
      </c>
      <c r="P81" s="32">
        <f t="shared" si="11"/>
        <v>9.75</v>
      </c>
      <c r="Q81" s="32">
        <v>1</v>
      </c>
      <c r="R81" s="30">
        <v>0</v>
      </c>
      <c r="S81" s="30">
        <v>150</v>
      </c>
      <c r="T81" s="75">
        <f t="shared" si="14"/>
        <v>0.60160999999999998</v>
      </c>
      <c r="U81" s="25"/>
      <c r="V81" s="25"/>
      <c r="W81" s="25"/>
      <c r="X81" s="25"/>
    </row>
    <row r="82" spans="1:24">
      <c r="A82" s="17">
        <v>88</v>
      </c>
      <c r="B82" s="61" t="s">
        <v>206</v>
      </c>
      <c r="C82" s="30">
        <v>28.8</v>
      </c>
      <c r="D82" s="30">
        <v>60388</v>
      </c>
      <c r="E82" s="30">
        <v>40</v>
      </c>
      <c r="F82" s="30">
        <v>2128</v>
      </c>
      <c r="G82" s="30">
        <v>41</v>
      </c>
      <c r="H82" s="30">
        <v>1</v>
      </c>
      <c r="I82" s="30">
        <v>5150</v>
      </c>
      <c r="J82" s="30">
        <v>2606</v>
      </c>
      <c r="K82" s="31">
        <f t="shared" si="13"/>
        <v>1954.5</v>
      </c>
      <c r="L82" s="31">
        <f t="shared" si="9"/>
        <v>65.150000000000006</v>
      </c>
      <c r="M82" s="32">
        <f t="shared" si="10"/>
        <v>16.287500000000001</v>
      </c>
      <c r="N82" s="32">
        <f t="shared" si="15"/>
        <v>425.6</v>
      </c>
      <c r="O82" s="32">
        <v>426</v>
      </c>
      <c r="P82" s="32">
        <f t="shared" si="11"/>
        <v>10.25</v>
      </c>
      <c r="Q82" s="32">
        <v>1</v>
      </c>
      <c r="R82" s="47"/>
      <c r="S82" s="47"/>
      <c r="T82" s="75">
        <f t="shared" si="14"/>
        <v>0.60387999999999997</v>
      </c>
      <c r="U82" s="25"/>
      <c r="V82" s="25"/>
      <c r="W82" s="25"/>
      <c r="X82" s="25"/>
    </row>
    <row r="83" spans="1:24">
      <c r="A83" s="17">
        <v>75</v>
      </c>
      <c r="B83" s="55" t="s">
        <v>162</v>
      </c>
      <c r="C83" s="30">
        <v>15.54</v>
      </c>
      <c r="D83" s="30">
        <v>61000</v>
      </c>
      <c r="E83" s="30">
        <v>38</v>
      </c>
      <c r="F83" s="30">
        <v>455</v>
      </c>
      <c r="G83" s="30">
        <v>23</v>
      </c>
      <c r="H83" s="30">
        <v>1</v>
      </c>
      <c r="I83" s="30">
        <v>10683</v>
      </c>
      <c r="J83" s="30">
        <v>3751</v>
      </c>
      <c r="K83" s="31">
        <f t="shared" si="13"/>
        <v>2813.25</v>
      </c>
      <c r="L83" s="31">
        <f t="shared" si="9"/>
        <v>93.775000000000006</v>
      </c>
      <c r="M83" s="32">
        <f t="shared" si="10"/>
        <v>23.443750000000001</v>
      </c>
      <c r="N83" s="32">
        <f t="shared" si="15"/>
        <v>91</v>
      </c>
      <c r="O83" s="32">
        <v>91</v>
      </c>
      <c r="P83" s="32">
        <f t="shared" si="11"/>
        <v>5.75</v>
      </c>
      <c r="Q83" s="32">
        <v>1</v>
      </c>
      <c r="R83" s="30">
        <v>0</v>
      </c>
      <c r="S83" s="30">
        <v>100</v>
      </c>
      <c r="T83" s="75">
        <f t="shared" si="14"/>
        <v>0.61</v>
      </c>
      <c r="U83" s="25"/>
      <c r="V83" s="25"/>
      <c r="W83" s="25"/>
      <c r="X83" s="25"/>
    </row>
    <row r="84" spans="1:24" ht="26.25">
      <c r="A84" s="17">
        <v>48</v>
      </c>
      <c r="B84" s="65" t="s">
        <v>144</v>
      </c>
      <c r="C84" s="40">
        <v>33.57</v>
      </c>
      <c r="D84" s="40">
        <v>62521</v>
      </c>
      <c r="E84" s="40">
        <v>41</v>
      </c>
      <c r="F84" s="40">
        <v>303</v>
      </c>
      <c r="G84" s="40">
        <v>41</v>
      </c>
      <c r="H84" s="40">
        <v>2</v>
      </c>
      <c r="I84" s="40">
        <v>16696</v>
      </c>
      <c r="J84" s="40">
        <v>4941</v>
      </c>
      <c r="K84" s="31">
        <f t="shared" si="13"/>
        <v>3705.75</v>
      </c>
      <c r="L84" s="31">
        <f t="shared" ref="L84:L112" si="16">(J84-K84)/10</f>
        <v>123.52500000000001</v>
      </c>
      <c r="M84" s="32">
        <f t="shared" ref="M84:M112" si="17">(L84*25)/100</f>
        <v>30.881250000000001</v>
      </c>
      <c r="N84" s="32">
        <f t="shared" si="15"/>
        <v>60.6</v>
      </c>
      <c r="O84" s="32">
        <v>61</v>
      </c>
      <c r="P84" s="32">
        <f t="shared" ref="P84:P112" si="18">(G84*25/100)</f>
        <v>10.25</v>
      </c>
      <c r="Q84" s="32">
        <v>1</v>
      </c>
      <c r="R84" s="40">
        <v>0</v>
      </c>
      <c r="S84" s="40">
        <v>35</v>
      </c>
      <c r="T84" s="75">
        <f t="shared" si="14"/>
        <v>0.62521000000000004</v>
      </c>
      <c r="U84" s="25"/>
      <c r="V84" s="25"/>
      <c r="W84" s="25"/>
      <c r="X84" s="25"/>
    </row>
    <row r="85" spans="1:24">
      <c r="A85" s="17">
        <v>47</v>
      </c>
      <c r="B85" s="58" t="s">
        <v>143</v>
      </c>
      <c r="C85" s="30">
        <v>51.34</v>
      </c>
      <c r="D85" s="30">
        <v>67050</v>
      </c>
      <c r="E85" s="30">
        <v>38</v>
      </c>
      <c r="F85" s="30">
        <v>557</v>
      </c>
      <c r="G85" s="30">
        <v>38</v>
      </c>
      <c r="H85" s="30">
        <f>SUM(H83:H84)</f>
        <v>3</v>
      </c>
      <c r="I85" s="30">
        <v>18481</v>
      </c>
      <c r="J85" s="30">
        <v>5544</v>
      </c>
      <c r="K85" s="31">
        <f t="shared" si="13"/>
        <v>4158</v>
      </c>
      <c r="L85" s="31">
        <f t="shared" si="16"/>
        <v>138.6</v>
      </c>
      <c r="M85" s="32">
        <f t="shared" si="17"/>
        <v>34.65</v>
      </c>
      <c r="N85" s="32">
        <f t="shared" si="15"/>
        <v>111.4</v>
      </c>
      <c r="O85" s="32">
        <v>111</v>
      </c>
      <c r="P85" s="32">
        <f t="shared" si="18"/>
        <v>9.5</v>
      </c>
      <c r="Q85" s="32">
        <v>1</v>
      </c>
      <c r="R85" s="30">
        <v>1</v>
      </c>
      <c r="S85" s="30">
        <v>50</v>
      </c>
      <c r="T85" s="75">
        <f t="shared" si="14"/>
        <v>0.67049999999999998</v>
      </c>
      <c r="U85" s="25"/>
      <c r="V85" s="25"/>
      <c r="W85" s="25"/>
      <c r="X85" s="25"/>
    </row>
    <row r="86" spans="1:24">
      <c r="A86" s="17">
        <v>69</v>
      </c>
      <c r="B86" s="66" t="s">
        <v>195</v>
      </c>
      <c r="C86" s="30">
        <v>33.69</v>
      </c>
      <c r="D86" s="30">
        <v>68088</v>
      </c>
      <c r="E86" s="30">
        <v>40</v>
      </c>
      <c r="F86" s="30">
        <v>425</v>
      </c>
      <c r="G86" s="30">
        <v>40</v>
      </c>
      <c r="H86" s="30">
        <v>2</v>
      </c>
      <c r="I86" s="30">
        <v>15620</v>
      </c>
      <c r="J86" s="38">
        <v>1762</v>
      </c>
      <c r="K86" s="31">
        <f t="shared" si="13"/>
        <v>1321.5</v>
      </c>
      <c r="L86" s="31">
        <f t="shared" si="16"/>
        <v>44.05</v>
      </c>
      <c r="M86" s="32">
        <f t="shared" si="17"/>
        <v>11.012499999999999</v>
      </c>
      <c r="N86" s="32">
        <v>70</v>
      </c>
      <c r="O86" s="32">
        <v>30</v>
      </c>
      <c r="P86" s="32">
        <f t="shared" si="18"/>
        <v>10</v>
      </c>
      <c r="Q86" s="32">
        <v>1</v>
      </c>
      <c r="R86" s="30">
        <v>0</v>
      </c>
      <c r="S86" s="30">
        <v>130</v>
      </c>
      <c r="T86" s="75">
        <f t="shared" si="14"/>
        <v>0.68088000000000004</v>
      </c>
      <c r="U86" s="25"/>
      <c r="V86" s="25"/>
      <c r="W86" s="25"/>
      <c r="X86" s="25"/>
    </row>
    <row r="87" spans="1:24">
      <c r="A87" s="17">
        <v>16</v>
      </c>
      <c r="B87" s="58" t="s">
        <v>122</v>
      </c>
      <c r="C87" s="30">
        <v>21.79</v>
      </c>
      <c r="D87" s="30">
        <v>68634</v>
      </c>
      <c r="E87" s="30">
        <v>44</v>
      </c>
      <c r="F87" s="30">
        <v>650</v>
      </c>
      <c r="G87" s="30">
        <v>44</v>
      </c>
      <c r="H87" s="30">
        <v>2</v>
      </c>
      <c r="I87" s="30">
        <v>16392</v>
      </c>
      <c r="J87" s="30">
        <v>7627</v>
      </c>
      <c r="K87" s="31">
        <f t="shared" si="13"/>
        <v>5720.25</v>
      </c>
      <c r="L87" s="31">
        <f t="shared" si="16"/>
        <v>190.67500000000001</v>
      </c>
      <c r="M87" s="32">
        <f t="shared" si="17"/>
        <v>47.668750000000003</v>
      </c>
      <c r="N87" s="32">
        <f t="shared" ref="N87:N96" si="19">(F87*20)/100</f>
        <v>130</v>
      </c>
      <c r="O87" s="32">
        <v>130</v>
      </c>
      <c r="P87" s="32">
        <f t="shared" si="18"/>
        <v>11</v>
      </c>
      <c r="Q87" s="32">
        <v>1</v>
      </c>
      <c r="R87" s="30">
        <v>0</v>
      </c>
      <c r="S87" s="30">
        <v>350</v>
      </c>
      <c r="T87" s="75">
        <f t="shared" si="14"/>
        <v>0.68633999999999995</v>
      </c>
      <c r="U87" s="25"/>
      <c r="V87" s="25"/>
      <c r="W87" s="25"/>
      <c r="X87" s="25"/>
    </row>
    <row r="88" spans="1:24">
      <c r="A88" s="17">
        <v>43</v>
      </c>
      <c r="B88" s="58" t="s">
        <v>139</v>
      </c>
      <c r="C88" s="30">
        <v>29.66</v>
      </c>
      <c r="D88" s="30">
        <v>69006</v>
      </c>
      <c r="E88" s="30">
        <v>43</v>
      </c>
      <c r="F88" s="30">
        <v>434</v>
      </c>
      <c r="G88" s="30">
        <v>43</v>
      </c>
      <c r="H88" s="30">
        <v>2</v>
      </c>
      <c r="I88" s="30">
        <v>30106</v>
      </c>
      <c r="J88" s="30">
        <v>4825</v>
      </c>
      <c r="K88" s="31">
        <f t="shared" si="13"/>
        <v>3618.75</v>
      </c>
      <c r="L88" s="31">
        <f t="shared" si="16"/>
        <v>120.625</v>
      </c>
      <c r="M88" s="32">
        <f t="shared" si="17"/>
        <v>30.15625</v>
      </c>
      <c r="N88" s="32">
        <f t="shared" si="19"/>
        <v>86.8</v>
      </c>
      <c r="O88" s="32">
        <v>87</v>
      </c>
      <c r="P88" s="32">
        <f t="shared" si="18"/>
        <v>10.75</v>
      </c>
      <c r="Q88" s="32">
        <v>1</v>
      </c>
      <c r="R88" s="30">
        <v>1</v>
      </c>
      <c r="S88" s="30">
        <v>450</v>
      </c>
      <c r="T88" s="75">
        <f t="shared" si="14"/>
        <v>0.69006000000000001</v>
      </c>
      <c r="U88" s="25"/>
      <c r="V88" s="25"/>
      <c r="W88" s="25"/>
      <c r="X88" s="25"/>
    </row>
    <row r="89" spans="1:24">
      <c r="A89" s="17">
        <v>65</v>
      </c>
      <c r="B89" s="66" t="s">
        <v>181</v>
      </c>
      <c r="C89" s="38">
        <v>19.46</v>
      </c>
      <c r="D89" s="38">
        <v>69504</v>
      </c>
      <c r="E89" s="38">
        <v>44</v>
      </c>
      <c r="F89" s="38">
        <v>387</v>
      </c>
      <c r="G89" s="38">
        <v>23</v>
      </c>
      <c r="H89" s="38">
        <v>1</v>
      </c>
      <c r="I89" s="38">
        <v>12958</v>
      </c>
      <c r="J89" s="38">
        <v>5371</v>
      </c>
      <c r="K89" s="31">
        <f t="shared" si="13"/>
        <v>4028.25</v>
      </c>
      <c r="L89" s="31">
        <f t="shared" si="16"/>
        <v>134.27500000000001</v>
      </c>
      <c r="M89" s="32">
        <f t="shared" si="17"/>
        <v>33.568750000000001</v>
      </c>
      <c r="N89" s="32">
        <f t="shared" si="19"/>
        <v>77.400000000000006</v>
      </c>
      <c r="O89" s="32">
        <v>77</v>
      </c>
      <c r="P89" s="32">
        <f t="shared" si="18"/>
        <v>5.75</v>
      </c>
      <c r="Q89" s="32">
        <v>1</v>
      </c>
      <c r="R89" s="30">
        <v>0</v>
      </c>
      <c r="S89" s="38">
        <v>100</v>
      </c>
      <c r="T89" s="75">
        <f t="shared" si="14"/>
        <v>0.69503999999999999</v>
      </c>
      <c r="U89" s="25"/>
      <c r="V89" s="25"/>
      <c r="W89" s="25"/>
      <c r="X89" s="25"/>
    </row>
    <row r="90" spans="1:24">
      <c r="A90" s="17">
        <v>68</v>
      </c>
      <c r="B90" s="66" t="s">
        <v>182</v>
      </c>
      <c r="C90" s="30">
        <v>30.93</v>
      </c>
      <c r="D90" s="30">
        <v>69533</v>
      </c>
      <c r="E90" s="30">
        <v>40</v>
      </c>
      <c r="F90" s="30">
        <v>348</v>
      </c>
      <c r="G90" s="30">
        <v>40</v>
      </c>
      <c r="H90" s="30">
        <v>2</v>
      </c>
      <c r="I90" s="30">
        <v>13596</v>
      </c>
      <c r="J90" s="38">
        <v>4850</v>
      </c>
      <c r="K90" s="31">
        <f t="shared" si="13"/>
        <v>3637.5</v>
      </c>
      <c r="L90" s="31">
        <f t="shared" si="16"/>
        <v>121.25</v>
      </c>
      <c r="M90" s="32">
        <f t="shared" si="17"/>
        <v>30.3125</v>
      </c>
      <c r="N90" s="32">
        <f t="shared" si="19"/>
        <v>69.599999999999994</v>
      </c>
      <c r="O90" s="32">
        <v>70</v>
      </c>
      <c r="P90" s="32">
        <f t="shared" si="18"/>
        <v>10</v>
      </c>
      <c r="Q90" s="32">
        <v>1</v>
      </c>
      <c r="R90" s="30">
        <v>0</v>
      </c>
      <c r="S90" s="30">
        <v>180</v>
      </c>
      <c r="T90" s="75">
        <f t="shared" si="14"/>
        <v>0.69533</v>
      </c>
      <c r="U90" s="25"/>
      <c r="V90" s="25"/>
      <c r="W90" s="25"/>
      <c r="X90" s="25"/>
    </row>
    <row r="91" spans="1:24">
      <c r="A91" s="17">
        <v>32</v>
      </c>
      <c r="B91" s="55" t="s">
        <v>221</v>
      </c>
      <c r="C91" s="30">
        <v>27</v>
      </c>
      <c r="D91" s="30">
        <v>71038</v>
      </c>
      <c r="E91" s="30">
        <v>42</v>
      </c>
      <c r="F91" s="30">
        <v>309</v>
      </c>
      <c r="G91" s="30">
        <v>42</v>
      </c>
      <c r="H91" s="30">
        <v>2</v>
      </c>
      <c r="I91" s="30">
        <v>17884</v>
      </c>
      <c r="J91" s="30">
        <v>3989</v>
      </c>
      <c r="K91" s="31">
        <f t="shared" si="13"/>
        <v>2991.75</v>
      </c>
      <c r="L91" s="31">
        <f t="shared" si="16"/>
        <v>99.724999999999994</v>
      </c>
      <c r="M91" s="32">
        <f t="shared" si="17"/>
        <v>24.931249999999999</v>
      </c>
      <c r="N91" s="32">
        <f t="shared" si="19"/>
        <v>61.8</v>
      </c>
      <c r="O91" s="32">
        <v>62</v>
      </c>
      <c r="P91" s="32">
        <f t="shared" si="18"/>
        <v>10.5</v>
      </c>
      <c r="Q91" s="32">
        <v>1</v>
      </c>
      <c r="R91" s="30">
        <v>0</v>
      </c>
      <c r="S91" s="30">
        <v>500</v>
      </c>
      <c r="T91" s="75">
        <f t="shared" si="14"/>
        <v>0.71038000000000001</v>
      </c>
      <c r="U91" s="25"/>
      <c r="V91" s="25"/>
      <c r="W91" s="25"/>
      <c r="X91" s="25"/>
    </row>
    <row r="92" spans="1:24">
      <c r="A92" s="17">
        <v>67</v>
      </c>
      <c r="B92" s="66" t="s">
        <v>196</v>
      </c>
      <c r="C92" s="38">
        <v>22.25</v>
      </c>
      <c r="D92" s="38">
        <v>71239</v>
      </c>
      <c r="E92" s="38">
        <v>45</v>
      </c>
      <c r="F92" s="38">
        <v>305</v>
      </c>
      <c r="G92" s="38">
        <v>45</v>
      </c>
      <c r="H92" s="38">
        <v>1</v>
      </c>
      <c r="I92" s="38">
        <v>15413</v>
      </c>
      <c r="J92" s="38">
        <v>4634</v>
      </c>
      <c r="K92" s="31">
        <f t="shared" si="13"/>
        <v>3475.5</v>
      </c>
      <c r="L92" s="31">
        <f t="shared" si="16"/>
        <v>115.85</v>
      </c>
      <c r="M92" s="32">
        <f t="shared" si="17"/>
        <v>28.962499999999999</v>
      </c>
      <c r="N92" s="32">
        <f t="shared" si="19"/>
        <v>61</v>
      </c>
      <c r="O92" s="32">
        <v>61</v>
      </c>
      <c r="P92" s="32">
        <f t="shared" si="18"/>
        <v>11.25</v>
      </c>
      <c r="Q92" s="32">
        <v>1</v>
      </c>
      <c r="R92" s="30">
        <v>0</v>
      </c>
      <c r="S92" s="38">
        <v>80</v>
      </c>
      <c r="T92" s="75">
        <f t="shared" si="14"/>
        <v>0.71238999999999997</v>
      </c>
      <c r="U92" s="25"/>
      <c r="V92" s="25"/>
      <c r="W92" s="25"/>
      <c r="X92" s="25"/>
    </row>
    <row r="93" spans="1:24">
      <c r="A93" s="17">
        <v>73</v>
      </c>
      <c r="B93" s="55" t="s">
        <v>160</v>
      </c>
      <c r="C93" s="30">
        <v>25.09</v>
      </c>
      <c r="D93" s="30">
        <v>71729</v>
      </c>
      <c r="E93" s="30">
        <v>44</v>
      </c>
      <c r="F93" s="30">
        <v>621</v>
      </c>
      <c r="G93" s="30">
        <v>44</v>
      </c>
      <c r="H93" s="30">
        <v>2</v>
      </c>
      <c r="I93" s="30">
        <v>24000</v>
      </c>
      <c r="J93" s="30">
        <v>7682</v>
      </c>
      <c r="K93" s="31">
        <f t="shared" si="13"/>
        <v>5761.5</v>
      </c>
      <c r="L93" s="31">
        <f t="shared" si="16"/>
        <v>192.05</v>
      </c>
      <c r="M93" s="32">
        <f t="shared" si="17"/>
        <v>48.012500000000003</v>
      </c>
      <c r="N93" s="32">
        <f t="shared" si="19"/>
        <v>124.2</v>
      </c>
      <c r="O93" s="32">
        <v>124</v>
      </c>
      <c r="P93" s="32">
        <f t="shared" si="18"/>
        <v>11</v>
      </c>
      <c r="Q93" s="32">
        <v>1</v>
      </c>
      <c r="R93" s="30">
        <v>0</v>
      </c>
      <c r="S93" s="30">
        <v>90</v>
      </c>
      <c r="T93" s="75">
        <f t="shared" si="14"/>
        <v>0.71728999999999998</v>
      </c>
      <c r="U93" s="25"/>
      <c r="V93" s="25"/>
      <c r="W93" s="28"/>
      <c r="X93" s="25"/>
    </row>
    <row r="94" spans="1:24">
      <c r="A94" s="17">
        <v>81</v>
      </c>
      <c r="B94" s="77" t="s">
        <v>199</v>
      </c>
      <c r="C94" s="80">
        <v>54.63</v>
      </c>
      <c r="D94" s="80">
        <v>72111</v>
      </c>
      <c r="E94" s="80">
        <v>44</v>
      </c>
      <c r="F94" s="80">
        <v>542</v>
      </c>
      <c r="G94" s="80">
        <v>44</v>
      </c>
      <c r="H94" s="80">
        <v>1</v>
      </c>
      <c r="I94" s="80">
        <v>18032</v>
      </c>
      <c r="J94" s="80">
        <v>5578</v>
      </c>
      <c r="K94" s="31">
        <f t="shared" si="13"/>
        <v>4183.5</v>
      </c>
      <c r="L94" s="31">
        <f t="shared" si="16"/>
        <v>139.44999999999999</v>
      </c>
      <c r="M94" s="32">
        <f t="shared" si="17"/>
        <v>34.862499999999997</v>
      </c>
      <c r="N94" s="32">
        <f t="shared" si="19"/>
        <v>108.4</v>
      </c>
      <c r="O94" s="83">
        <v>108</v>
      </c>
      <c r="P94" s="32">
        <f t="shared" si="18"/>
        <v>11</v>
      </c>
      <c r="Q94" s="83">
        <v>1</v>
      </c>
      <c r="R94" s="85" t="s">
        <v>147</v>
      </c>
      <c r="S94" s="80">
        <v>150</v>
      </c>
      <c r="T94" s="75">
        <f t="shared" si="14"/>
        <v>0.72111000000000003</v>
      </c>
      <c r="U94" s="25"/>
      <c r="V94" s="25"/>
      <c r="W94" s="28"/>
      <c r="X94" s="25"/>
    </row>
    <row r="95" spans="1:24">
      <c r="A95" s="17">
        <v>92</v>
      </c>
      <c r="B95" s="72" t="s">
        <v>186</v>
      </c>
      <c r="C95" s="30">
        <v>39.56</v>
      </c>
      <c r="D95" s="30">
        <v>73536</v>
      </c>
      <c r="E95" s="30">
        <v>43</v>
      </c>
      <c r="F95" s="30">
        <v>532</v>
      </c>
      <c r="G95" s="30">
        <v>43</v>
      </c>
      <c r="H95" s="30">
        <v>2</v>
      </c>
      <c r="I95" s="30">
        <v>18600</v>
      </c>
      <c r="J95" s="30">
        <v>6120</v>
      </c>
      <c r="K95" s="31">
        <f t="shared" si="13"/>
        <v>4590</v>
      </c>
      <c r="L95" s="31">
        <f t="shared" si="16"/>
        <v>153</v>
      </c>
      <c r="M95" s="32">
        <f t="shared" si="17"/>
        <v>38.25</v>
      </c>
      <c r="N95" s="32">
        <f t="shared" si="19"/>
        <v>106.4</v>
      </c>
      <c r="O95" s="32">
        <v>106</v>
      </c>
      <c r="P95" s="32">
        <f t="shared" si="18"/>
        <v>10.75</v>
      </c>
      <c r="Q95" s="32">
        <v>1</v>
      </c>
      <c r="R95" s="51">
        <v>1</v>
      </c>
      <c r="S95" s="30">
        <v>0</v>
      </c>
      <c r="T95" s="75">
        <f t="shared" si="14"/>
        <v>0.73536000000000001</v>
      </c>
      <c r="U95" s="25"/>
      <c r="V95" s="25"/>
      <c r="W95" s="28"/>
      <c r="X95" s="25"/>
    </row>
    <row r="96" spans="1:24">
      <c r="A96" s="17">
        <v>1</v>
      </c>
      <c r="B96" s="55" t="s">
        <v>171</v>
      </c>
      <c r="C96" s="30">
        <v>28.78</v>
      </c>
      <c r="D96" s="30">
        <v>74312</v>
      </c>
      <c r="E96" s="30">
        <v>44</v>
      </c>
      <c r="F96" s="30">
        <v>606</v>
      </c>
      <c r="G96" s="30">
        <v>44</v>
      </c>
      <c r="H96" s="30">
        <v>2</v>
      </c>
      <c r="I96" s="30">
        <v>31575</v>
      </c>
      <c r="J96" s="30">
        <v>9761</v>
      </c>
      <c r="K96" s="31">
        <f t="shared" ref="K96:K112" si="20">(J96*75/100)</f>
        <v>7320.75</v>
      </c>
      <c r="L96" s="31">
        <f t="shared" si="16"/>
        <v>244.02500000000001</v>
      </c>
      <c r="M96" s="32">
        <f t="shared" si="17"/>
        <v>61.006250000000001</v>
      </c>
      <c r="N96" s="32">
        <f t="shared" si="19"/>
        <v>121.2</v>
      </c>
      <c r="O96" s="32">
        <v>121</v>
      </c>
      <c r="P96" s="32">
        <f t="shared" si="18"/>
        <v>11</v>
      </c>
      <c r="Q96" s="32">
        <v>1</v>
      </c>
      <c r="R96" s="30">
        <v>0</v>
      </c>
      <c r="S96" s="30">
        <v>40</v>
      </c>
      <c r="T96" s="75">
        <f t="shared" si="14"/>
        <v>0.74312</v>
      </c>
      <c r="U96" s="25"/>
      <c r="V96" s="25"/>
      <c r="W96" s="28"/>
      <c r="X96" s="25"/>
    </row>
    <row r="97" spans="1:24">
      <c r="A97" s="17">
        <v>29</v>
      </c>
      <c r="B97" s="76" t="s">
        <v>218</v>
      </c>
      <c r="C97" s="30">
        <v>28.1</v>
      </c>
      <c r="D97" s="30">
        <v>76771</v>
      </c>
      <c r="E97" s="30">
        <v>43</v>
      </c>
      <c r="F97" s="30">
        <v>342</v>
      </c>
      <c r="G97" s="30">
        <v>40</v>
      </c>
      <c r="H97" s="30">
        <v>2</v>
      </c>
      <c r="I97" s="30">
        <v>19184</v>
      </c>
      <c r="J97" s="30">
        <v>4263</v>
      </c>
      <c r="K97" s="31">
        <f t="shared" si="20"/>
        <v>3197.25</v>
      </c>
      <c r="L97" s="31">
        <f t="shared" si="16"/>
        <v>106.575</v>
      </c>
      <c r="M97" s="32">
        <f t="shared" si="17"/>
        <v>26.643750000000001</v>
      </c>
      <c r="N97" s="32">
        <v>50</v>
      </c>
      <c r="O97" s="32">
        <v>50</v>
      </c>
      <c r="P97" s="32">
        <f t="shared" si="18"/>
        <v>10</v>
      </c>
      <c r="Q97" s="32">
        <v>1</v>
      </c>
      <c r="R97" s="30">
        <v>0</v>
      </c>
      <c r="S97" s="30">
        <v>260</v>
      </c>
      <c r="T97" s="75">
        <f t="shared" si="14"/>
        <v>0.76771</v>
      </c>
      <c r="U97" s="25"/>
      <c r="V97" s="25"/>
      <c r="W97" s="28"/>
      <c r="X97" s="25"/>
    </row>
    <row r="98" spans="1:24">
      <c r="A98" s="17">
        <v>49</v>
      </c>
      <c r="B98" s="58" t="s">
        <v>145</v>
      </c>
      <c r="C98" s="30">
        <v>28.96</v>
      </c>
      <c r="D98" s="30">
        <v>77838</v>
      </c>
      <c r="E98" s="30">
        <v>44</v>
      </c>
      <c r="F98" s="30">
        <v>659</v>
      </c>
      <c r="G98" s="30">
        <v>44</v>
      </c>
      <c r="H98" s="30">
        <v>2</v>
      </c>
      <c r="I98" s="30">
        <v>70868</v>
      </c>
      <c r="J98" s="30">
        <v>4110</v>
      </c>
      <c r="K98" s="31">
        <f t="shared" si="20"/>
        <v>3082.5</v>
      </c>
      <c r="L98" s="31">
        <f t="shared" si="16"/>
        <v>102.75</v>
      </c>
      <c r="M98" s="32">
        <f t="shared" si="17"/>
        <v>25.6875</v>
      </c>
      <c r="N98" s="32">
        <f t="shared" ref="N98:N103" si="21">(F98*20)/100</f>
        <v>131.80000000000001</v>
      </c>
      <c r="O98" s="32">
        <v>132</v>
      </c>
      <c r="P98" s="32">
        <f t="shared" si="18"/>
        <v>11</v>
      </c>
      <c r="Q98" s="32">
        <v>1</v>
      </c>
      <c r="R98" s="30">
        <v>1</v>
      </c>
      <c r="S98" s="30">
        <v>150</v>
      </c>
      <c r="T98" s="75">
        <f t="shared" si="14"/>
        <v>0.77837999999999996</v>
      </c>
      <c r="U98" s="25"/>
      <c r="V98" s="25"/>
      <c r="W98" s="25"/>
      <c r="X98" s="25"/>
    </row>
    <row r="99" spans="1:24">
      <c r="A99" s="17">
        <v>74</v>
      </c>
      <c r="B99" s="55" t="s">
        <v>161</v>
      </c>
      <c r="C99" s="30">
        <v>21.32</v>
      </c>
      <c r="D99" s="30">
        <v>83404</v>
      </c>
      <c r="E99" s="30">
        <v>47</v>
      </c>
      <c r="F99" s="30">
        <v>520</v>
      </c>
      <c r="G99" s="30">
        <v>46</v>
      </c>
      <c r="H99" s="30">
        <v>2</v>
      </c>
      <c r="I99" s="30">
        <v>15553</v>
      </c>
      <c r="J99" s="30">
        <v>5989</v>
      </c>
      <c r="K99" s="31">
        <f t="shared" si="20"/>
        <v>4491.75</v>
      </c>
      <c r="L99" s="31">
        <f t="shared" si="16"/>
        <v>149.72499999999999</v>
      </c>
      <c r="M99" s="32">
        <f t="shared" si="17"/>
        <v>37.431249999999999</v>
      </c>
      <c r="N99" s="32">
        <f t="shared" si="21"/>
        <v>104</v>
      </c>
      <c r="O99" s="32">
        <v>104</v>
      </c>
      <c r="P99" s="32">
        <f t="shared" si="18"/>
        <v>11.5</v>
      </c>
      <c r="Q99" s="32">
        <v>1</v>
      </c>
      <c r="R99" s="30">
        <v>0</v>
      </c>
      <c r="S99" s="30">
        <v>90</v>
      </c>
      <c r="T99" s="75">
        <f t="shared" si="14"/>
        <v>0.83404</v>
      </c>
      <c r="U99" s="25"/>
      <c r="V99" s="25"/>
      <c r="W99" s="25"/>
      <c r="X99" s="25"/>
    </row>
    <row r="100" spans="1:24">
      <c r="A100" s="17">
        <v>61</v>
      </c>
      <c r="B100" s="66" t="s">
        <v>179</v>
      </c>
      <c r="C100" s="38">
        <v>23.32</v>
      </c>
      <c r="D100" s="38">
        <v>90442</v>
      </c>
      <c r="E100" s="38">
        <v>51</v>
      </c>
      <c r="F100" s="38">
        <v>482</v>
      </c>
      <c r="G100" s="38">
        <v>48</v>
      </c>
      <c r="H100" s="38">
        <v>2</v>
      </c>
      <c r="I100" s="38">
        <v>15737</v>
      </c>
      <c r="J100" s="38">
        <v>8055</v>
      </c>
      <c r="K100" s="31">
        <f t="shared" si="20"/>
        <v>6041.25</v>
      </c>
      <c r="L100" s="31">
        <f t="shared" si="16"/>
        <v>201.375</v>
      </c>
      <c r="M100" s="32">
        <f t="shared" si="17"/>
        <v>50.34375</v>
      </c>
      <c r="N100" s="32">
        <f t="shared" si="21"/>
        <v>96.4</v>
      </c>
      <c r="O100" s="32">
        <v>96</v>
      </c>
      <c r="P100" s="32">
        <f t="shared" si="18"/>
        <v>12</v>
      </c>
      <c r="Q100" s="32">
        <v>1</v>
      </c>
      <c r="R100" s="30">
        <v>0</v>
      </c>
      <c r="S100" s="38">
        <v>50</v>
      </c>
      <c r="T100" s="75">
        <f t="shared" si="14"/>
        <v>0.90442</v>
      </c>
      <c r="U100" s="25"/>
      <c r="V100" s="25"/>
      <c r="W100" s="25"/>
      <c r="X100" s="25"/>
    </row>
    <row r="101" spans="1:24">
      <c r="A101" s="17">
        <v>37</v>
      </c>
      <c r="B101" s="55" t="s">
        <v>154</v>
      </c>
      <c r="C101" s="30">
        <v>29.17</v>
      </c>
      <c r="D101" s="30">
        <v>92550</v>
      </c>
      <c r="E101" s="30">
        <v>49</v>
      </c>
      <c r="F101" s="30">
        <v>386</v>
      </c>
      <c r="G101" s="30">
        <v>49</v>
      </c>
      <c r="H101" s="30">
        <v>2</v>
      </c>
      <c r="I101" s="30">
        <v>24015</v>
      </c>
      <c r="J101" s="30">
        <v>6058</v>
      </c>
      <c r="K101" s="31">
        <f t="shared" si="20"/>
        <v>4543.5</v>
      </c>
      <c r="L101" s="31">
        <f t="shared" si="16"/>
        <v>151.44999999999999</v>
      </c>
      <c r="M101" s="32">
        <f t="shared" si="17"/>
        <v>37.862499999999997</v>
      </c>
      <c r="N101" s="32">
        <f t="shared" si="21"/>
        <v>77.2</v>
      </c>
      <c r="O101" s="32">
        <v>77</v>
      </c>
      <c r="P101" s="32">
        <f t="shared" si="18"/>
        <v>12.25</v>
      </c>
      <c r="Q101" s="32">
        <v>1</v>
      </c>
      <c r="R101" s="30">
        <v>1</v>
      </c>
      <c r="S101" s="30">
        <v>82</v>
      </c>
      <c r="T101" s="75">
        <f t="shared" si="14"/>
        <v>0.92549999999999999</v>
      </c>
      <c r="U101" s="25"/>
      <c r="V101" s="25"/>
      <c r="W101" s="25"/>
      <c r="X101" s="25"/>
    </row>
    <row r="102" spans="1:24">
      <c r="A102" s="17">
        <v>59</v>
      </c>
      <c r="B102" s="66" t="s">
        <v>189</v>
      </c>
      <c r="C102" s="38">
        <v>53.06</v>
      </c>
      <c r="D102" s="38">
        <v>97112</v>
      </c>
      <c r="E102" s="38">
        <v>50</v>
      </c>
      <c r="F102" s="38">
        <v>590</v>
      </c>
      <c r="G102" s="38">
        <v>52</v>
      </c>
      <c r="H102" s="38">
        <v>2</v>
      </c>
      <c r="I102" s="38">
        <v>26400</v>
      </c>
      <c r="J102" s="38">
        <v>8130</v>
      </c>
      <c r="K102" s="31">
        <f t="shared" si="20"/>
        <v>6097.5</v>
      </c>
      <c r="L102" s="31">
        <f t="shared" si="16"/>
        <v>203.25</v>
      </c>
      <c r="M102" s="32">
        <f t="shared" si="17"/>
        <v>50.8125</v>
      </c>
      <c r="N102" s="32">
        <f t="shared" si="21"/>
        <v>118</v>
      </c>
      <c r="O102" s="32">
        <v>118</v>
      </c>
      <c r="P102" s="32">
        <f t="shared" si="18"/>
        <v>13</v>
      </c>
      <c r="Q102" s="32">
        <v>1</v>
      </c>
      <c r="R102" s="30">
        <v>0</v>
      </c>
      <c r="S102" s="38">
        <v>60</v>
      </c>
      <c r="T102" s="75">
        <f t="shared" si="14"/>
        <v>0.97111999999999998</v>
      </c>
      <c r="U102" s="25"/>
      <c r="V102" s="25"/>
      <c r="W102" s="25"/>
      <c r="X102" s="25"/>
    </row>
    <row r="103" spans="1:24">
      <c r="A103" s="17">
        <v>84</v>
      </c>
      <c r="B103" s="55" t="s">
        <v>202</v>
      </c>
      <c r="C103" s="30">
        <v>23.96</v>
      </c>
      <c r="D103" s="30">
        <v>99386</v>
      </c>
      <c r="E103" s="30">
        <v>52</v>
      </c>
      <c r="F103" s="30">
        <v>425</v>
      </c>
      <c r="G103" s="30">
        <v>49</v>
      </c>
      <c r="H103" s="30">
        <v>1</v>
      </c>
      <c r="I103" s="30">
        <v>20049</v>
      </c>
      <c r="J103" s="30">
        <v>5558</v>
      </c>
      <c r="K103" s="31">
        <f t="shared" si="20"/>
        <v>4168.5</v>
      </c>
      <c r="L103" s="31">
        <f t="shared" si="16"/>
        <v>138.94999999999999</v>
      </c>
      <c r="M103" s="32">
        <f t="shared" si="17"/>
        <v>34.737499999999997</v>
      </c>
      <c r="N103" s="32">
        <f t="shared" si="21"/>
        <v>85</v>
      </c>
      <c r="O103" s="32">
        <v>85</v>
      </c>
      <c r="P103" s="32">
        <f t="shared" si="18"/>
        <v>12.25</v>
      </c>
      <c r="Q103" s="32">
        <v>1</v>
      </c>
      <c r="R103" s="30"/>
      <c r="S103" s="30">
        <v>170</v>
      </c>
      <c r="T103" s="75">
        <f t="shared" ref="T103:T112" si="22">SUM(D103/100000)</f>
        <v>0.99385999999999997</v>
      </c>
      <c r="U103" s="25"/>
      <c r="V103" s="25"/>
      <c r="W103" s="25"/>
      <c r="X103" s="25"/>
    </row>
    <row r="104" spans="1:24">
      <c r="A104" s="17">
        <v>57</v>
      </c>
      <c r="B104" s="55" t="s">
        <v>133</v>
      </c>
      <c r="C104" s="30">
        <v>26.6</v>
      </c>
      <c r="D104" s="30">
        <v>130767</v>
      </c>
      <c r="E104" s="30">
        <v>52</v>
      </c>
      <c r="F104" s="30">
        <v>834</v>
      </c>
      <c r="G104" s="30">
        <v>52</v>
      </c>
      <c r="H104" s="30">
        <v>2</v>
      </c>
      <c r="I104" s="30">
        <v>44716</v>
      </c>
      <c r="J104" s="30">
        <v>10330</v>
      </c>
      <c r="K104" s="31">
        <f t="shared" si="20"/>
        <v>7747.5</v>
      </c>
      <c r="L104" s="31">
        <f t="shared" si="16"/>
        <v>258.25</v>
      </c>
      <c r="M104" s="32">
        <f t="shared" si="17"/>
        <v>64.5625</v>
      </c>
      <c r="N104" s="32">
        <v>142</v>
      </c>
      <c r="O104" s="32">
        <v>100</v>
      </c>
      <c r="P104" s="32">
        <f t="shared" si="18"/>
        <v>13</v>
      </c>
      <c r="Q104" s="32">
        <v>1</v>
      </c>
      <c r="R104" s="30">
        <v>0</v>
      </c>
      <c r="S104" s="30">
        <v>850</v>
      </c>
      <c r="T104" s="75">
        <f t="shared" si="22"/>
        <v>1.3076700000000001</v>
      </c>
      <c r="U104" s="25"/>
      <c r="V104" s="25"/>
      <c r="W104" s="25"/>
      <c r="X104" s="25"/>
    </row>
    <row r="105" spans="1:24">
      <c r="A105" s="17">
        <v>26</v>
      </c>
      <c r="B105" s="61" t="s">
        <v>170</v>
      </c>
      <c r="C105" s="30">
        <v>55.4</v>
      </c>
      <c r="D105" s="30">
        <v>136812</v>
      </c>
      <c r="E105" s="30">
        <v>52</v>
      </c>
      <c r="F105" s="30">
        <v>815</v>
      </c>
      <c r="G105" s="30">
        <v>52</v>
      </c>
      <c r="H105" s="30">
        <v>2</v>
      </c>
      <c r="I105" s="30">
        <v>34721</v>
      </c>
      <c r="J105" s="30">
        <v>10027</v>
      </c>
      <c r="K105" s="31">
        <f t="shared" si="20"/>
        <v>7520.25</v>
      </c>
      <c r="L105" s="31">
        <f t="shared" si="16"/>
        <v>250.67500000000001</v>
      </c>
      <c r="M105" s="32">
        <f t="shared" si="17"/>
        <v>62.668750000000003</v>
      </c>
      <c r="N105" s="32">
        <v>150</v>
      </c>
      <c r="O105" s="32">
        <v>100</v>
      </c>
      <c r="P105" s="32">
        <f t="shared" si="18"/>
        <v>13</v>
      </c>
      <c r="Q105" s="32">
        <v>1</v>
      </c>
      <c r="R105" s="30">
        <v>1</v>
      </c>
      <c r="S105" s="30">
        <v>495</v>
      </c>
      <c r="T105" s="75">
        <f t="shared" si="22"/>
        <v>1.36812</v>
      </c>
      <c r="U105" s="25"/>
      <c r="V105" s="25"/>
      <c r="W105" s="25"/>
      <c r="X105" s="25"/>
    </row>
    <row r="106" spans="1:24" ht="25.5">
      <c r="A106" s="17">
        <v>20</v>
      </c>
      <c r="B106" s="59" t="s">
        <v>126</v>
      </c>
      <c r="C106" s="37" t="s">
        <v>191</v>
      </c>
      <c r="D106" s="38">
        <v>176164</v>
      </c>
      <c r="E106" s="38">
        <v>52</v>
      </c>
      <c r="F106" s="38">
        <v>969</v>
      </c>
      <c r="G106" s="38">
        <v>52</v>
      </c>
      <c r="H106" s="38">
        <v>2</v>
      </c>
      <c r="I106" s="38">
        <v>42957</v>
      </c>
      <c r="J106" s="38">
        <v>21312</v>
      </c>
      <c r="K106" s="31">
        <f t="shared" si="20"/>
        <v>15984</v>
      </c>
      <c r="L106" s="31">
        <f t="shared" si="16"/>
        <v>532.79999999999995</v>
      </c>
      <c r="M106" s="32">
        <f t="shared" si="17"/>
        <v>133.19999999999999</v>
      </c>
      <c r="N106" s="32">
        <v>220</v>
      </c>
      <c r="O106" s="32">
        <v>100</v>
      </c>
      <c r="P106" s="32">
        <f t="shared" si="18"/>
        <v>13</v>
      </c>
      <c r="Q106" s="32">
        <v>1</v>
      </c>
      <c r="R106" s="30">
        <v>1</v>
      </c>
      <c r="S106" s="38">
        <v>650</v>
      </c>
      <c r="T106" s="75">
        <f t="shared" si="22"/>
        <v>1.7616400000000001</v>
      </c>
      <c r="U106" s="25"/>
      <c r="V106" s="25"/>
      <c r="W106" s="25"/>
      <c r="X106" s="25"/>
    </row>
    <row r="107" spans="1:24">
      <c r="A107" s="17">
        <v>87</v>
      </c>
      <c r="B107" s="61" t="s">
        <v>238</v>
      </c>
      <c r="C107" s="34">
        <v>78.349999999999994</v>
      </c>
      <c r="D107" s="34">
        <v>232486</v>
      </c>
      <c r="E107" s="34">
        <v>55</v>
      </c>
      <c r="F107" s="34">
        <v>1030</v>
      </c>
      <c r="G107" s="34">
        <v>42</v>
      </c>
      <c r="H107" s="34">
        <v>6</v>
      </c>
      <c r="I107" s="34">
        <v>61883</v>
      </c>
      <c r="J107" s="30">
        <v>9980</v>
      </c>
      <c r="K107" s="31">
        <f t="shared" si="20"/>
        <v>7485</v>
      </c>
      <c r="L107" s="31">
        <f t="shared" si="16"/>
        <v>249.5</v>
      </c>
      <c r="M107" s="32">
        <f t="shared" si="17"/>
        <v>62.375</v>
      </c>
      <c r="N107" s="32">
        <v>40</v>
      </c>
      <c r="O107" s="32">
        <v>40</v>
      </c>
      <c r="P107" s="32">
        <f t="shared" si="18"/>
        <v>10.5</v>
      </c>
      <c r="Q107" s="32">
        <v>1</v>
      </c>
      <c r="R107" s="30">
        <v>1</v>
      </c>
      <c r="S107" s="30">
        <v>505</v>
      </c>
      <c r="T107" s="75">
        <f t="shared" si="22"/>
        <v>2.3248600000000001</v>
      </c>
      <c r="U107" s="25"/>
      <c r="V107" s="25"/>
      <c r="W107" s="25"/>
      <c r="X107" s="25"/>
    </row>
    <row r="108" spans="1:24">
      <c r="A108" s="17">
        <v>50</v>
      </c>
      <c r="B108" s="59" t="s">
        <v>146</v>
      </c>
      <c r="C108" s="34">
        <v>101.42</v>
      </c>
      <c r="D108" s="34">
        <v>315596</v>
      </c>
      <c r="E108" s="34">
        <v>55</v>
      </c>
      <c r="F108" s="30">
        <f>430+431</f>
        <v>861</v>
      </c>
      <c r="G108" s="34">
        <v>55</v>
      </c>
      <c r="H108" s="34">
        <v>2</v>
      </c>
      <c r="I108" s="30">
        <v>86401</v>
      </c>
      <c r="J108" s="34">
        <v>21779</v>
      </c>
      <c r="K108" s="31">
        <f t="shared" si="20"/>
        <v>16334.25</v>
      </c>
      <c r="L108" s="31">
        <f t="shared" si="16"/>
        <v>544.47500000000002</v>
      </c>
      <c r="M108" s="32">
        <f t="shared" si="17"/>
        <v>136.11875000000001</v>
      </c>
      <c r="N108" s="32">
        <v>174</v>
      </c>
      <c r="O108" s="32">
        <v>174</v>
      </c>
      <c r="P108" s="32">
        <f t="shared" si="18"/>
        <v>13.75</v>
      </c>
      <c r="Q108" s="32">
        <v>1</v>
      </c>
      <c r="R108" s="34">
        <v>1</v>
      </c>
      <c r="S108" s="34">
        <v>780</v>
      </c>
      <c r="T108" s="75">
        <f t="shared" si="22"/>
        <v>3.1559599999999999</v>
      </c>
      <c r="U108" s="25"/>
      <c r="V108" s="25"/>
      <c r="W108" s="25"/>
      <c r="X108" s="25"/>
    </row>
    <row r="109" spans="1:24">
      <c r="A109" s="17">
        <v>10</v>
      </c>
      <c r="B109" s="78" t="s">
        <v>217</v>
      </c>
      <c r="C109" s="81">
        <v>73.03</v>
      </c>
      <c r="D109" s="81">
        <v>388288</v>
      </c>
      <c r="E109" s="81">
        <v>55</v>
      </c>
      <c r="F109" s="81">
        <v>1857</v>
      </c>
      <c r="G109" s="81">
        <v>63</v>
      </c>
      <c r="H109" s="81">
        <v>3</v>
      </c>
      <c r="I109" s="81">
        <v>83945</v>
      </c>
      <c r="J109" s="82">
        <v>48935</v>
      </c>
      <c r="K109" s="31">
        <f t="shared" si="20"/>
        <v>36701.25</v>
      </c>
      <c r="L109" s="31">
        <f t="shared" si="16"/>
        <v>1223.375</v>
      </c>
      <c r="M109" s="32">
        <f t="shared" si="17"/>
        <v>305.84375</v>
      </c>
      <c r="N109" s="32">
        <v>266</v>
      </c>
      <c r="O109" s="84">
        <v>200</v>
      </c>
      <c r="P109" s="32">
        <f t="shared" si="18"/>
        <v>15.75</v>
      </c>
      <c r="Q109" s="84">
        <v>1</v>
      </c>
      <c r="R109" s="81">
        <v>3</v>
      </c>
      <c r="S109" s="81">
        <v>2000</v>
      </c>
      <c r="T109" s="75">
        <f t="shared" si="22"/>
        <v>3.8828800000000001</v>
      </c>
      <c r="U109" s="25"/>
      <c r="V109" s="25"/>
      <c r="W109" s="25"/>
      <c r="X109" s="25"/>
    </row>
    <row r="110" spans="1:24">
      <c r="A110" s="17">
        <v>42</v>
      </c>
      <c r="B110" s="61" t="s">
        <v>184</v>
      </c>
      <c r="C110" s="34">
        <v>94.88</v>
      </c>
      <c r="D110" s="34">
        <v>601574</v>
      </c>
      <c r="E110" s="30">
        <v>74</v>
      </c>
      <c r="F110" s="30">
        <v>2570</v>
      </c>
      <c r="G110" s="30">
        <v>74</v>
      </c>
      <c r="H110" s="30">
        <v>3</v>
      </c>
      <c r="I110" s="34">
        <v>146573</v>
      </c>
      <c r="J110" s="34">
        <v>30684</v>
      </c>
      <c r="K110" s="31">
        <f t="shared" si="20"/>
        <v>23013</v>
      </c>
      <c r="L110" s="31">
        <f t="shared" si="16"/>
        <v>767.1</v>
      </c>
      <c r="M110" s="32">
        <f t="shared" si="17"/>
        <v>191.77500000000001</v>
      </c>
      <c r="N110" s="32">
        <v>380</v>
      </c>
      <c r="O110" s="32">
        <v>200</v>
      </c>
      <c r="P110" s="32">
        <f t="shared" si="18"/>
        <v>18.5</v>
      </c>
      <c r="Q110" s="32">
        <v>1</v>
      </c>
      <c r="R110" s="34">
        <v>10</v>
      </c>
      <c r="S110" s="34">
        <v>3000</v>
      </c>
      <c r="T110" s="75">
        <f t="shared" si="22"/>
        <v>6.0157400000000001</v>
      </c>
      <c r="U110" s="25"/>
      <c r="V110" s="25"/>
      <c r="W110" s="25"/>
      <c r="X110" s="25"/>
    </row>
    <row r="111" spans="1:24">
      <c r="A111" s="17">
        <v>77</v>
      </c>
      <c r="B111" s="55" t="s">
        <v>164</v>
      </c>
      <c r="C111" s="30">
        <v>118.312</v>
      </c>
      <c r="D111" s="30">
        <v>609214</v>
      </c>
      <c r="E111" s="30">
        <v>75</v>
      </c>
      <c r="F111" s="30">
        <v>3056</v>
      </c>
      <c r="G111" s="30">
        <v>75</v>
      </c>
      <c r="H111" s="30">
        <v>3</v>
      </c>
      <c r="I111" s="30">
        <v>160756</v>
      </c>
      <c r="J111" s="30">
        <v>44618</v>
      </c>
      <c r="K111" s="31">
        <f t="shared" si="20"/>
        <v>33463.5</v>
      </c>
      <c r="L111" s="31">
        <f t="shared" si="16"/>
        <v>1115.45</v>
      </c>
      <c r="M111" s="32">
        <f t="shared" si="17"/>
        <v>278.86250000000001</v>
      </c>
      <c r="N111" s="32">
        <v>560</v>
      </c>
      <c r="O111" s="32">
        <v>400</v>
      </c>
      <c r="P111" s="32">
        <f t="shared" si="18"/>
        <v>18.75</v>
      </c>
      <c r="Q111" s="32">
        <v>1</v>
      </c>
      <c r="R111" s="30">
        <v>0</v>
      </c>
      <c r="S111" s="30">
        <v>3000</v>
      </c>
      <c r="T111" s="75">
        <f t="shared" si="22"/>
        <v>6.0921399999999997</v>
      </c>
      <c r="U111" s="25"/>
      <c r="V111" s="25"/>
      <c r="W111" s="25"/>
      <c r="X111" s="25"/>
    </row>
    <row r="112" spans="1:24" ht="26.25">
      <c r="A112" s="17">
        <v>5</v>
      </c>
      <c r="B112" s="56" t="s">
        <v>175</v>
      </c>
      <c r="C112" s="33">
        <v>214.86</v>
      </c>
      <c r="D112" s="34">
        <v>955494</v>
      </c>
      <c r="E112" s="34">
        <v>100</v>
      </c>
      <c r="F112" s="34">
        <v>3400</v>
      </c>
      <c r="G112" s="34">
        <v>100</v>
      </c>
      <c r="H112" s="34">
        <v>4</v>
      </c>
      <c r="I112" s="34">
        <v>190610</v>
      </c>
      <c r="J112" s="34">
        <v>82956</v>
      </c>
      <c r="K112" s="31">
        <f t="shared" si="20"/>
        <v>62217</v>
      </c>
      <c r="L112" s="31">
        <f t="shared" si="16"/>
        <v>2073.9</v>
      </c>
      <c r="M112" s="32">
        <f t="shared" si="17"/>
        <v>518.47500000000002</v>
      </c>
      <c r="N112" s="32">
        <v>826</v>
      </c>
      <c r="O112" s="32">
        <v>570</v>
      </c>
      <c r="P112" s="32">
        <f t="shared" si="18"/>
        <v>25</v>
      </c>
      <c r="Q112" s="32">
        <v>1</v>
      </c>
      <c r="R112" s="34">
        <v>7</v>
      </c>
      <c r="S112" s="34">
        <v>3000</v>
      </c>
      <c r="T112" s="75">
        <f t="shared" si="22"/>
        <v>9.5549400000000002</v>
      </c>
      <c r="U112" s="25"/>
      <c r="V112" s="25"/>
      <c r="W112" s="25"/>
      <c r="X112" s="25"/>
    </row>
    <row r="113" spans="1:25">
      <c r="A113" s="17"/>
      <c r="B113" s="73" t="s">
        <v>198</v>
      </c>
      <c r="C113" s="47"/>
      <c r="D113" s="52">
        <f t="shared" ref="D113:S113" si="23">SUM(D7:D112)</f>
        <v>7661497</v>
      </c>
      <c r="E113" s="52">
        <f t="shared" si="23"/>
        <v>3493</v>
      </c>
      <c r="F113" s="52">
        <f t="shared" si="23"/>
        <v>43977</v>
      </c>
      <c r="G113" s="52">
        <f>SUM(G7:G112)</f>
        <v>3194</v>
      </c>
      <c r="H113" s="52">
        <f>SUM(H7:H112)</f>
        <v>131</v>
      </c>
      <c r="I113" s="52">
        <f t="shared" si="23"/>
        <v>1914722</v>
      </c>
      <c r="J113" s="52">
        <f t="shared" si="23"/>
        <v>616630</v>
      </c>
      <c r="K113" s="53">
        <f>SUM(K7:K112)</f>
        <v>461345.25</v>
      </c>
      <c r="L113" s="53">
        <f t="shared" ref="L113:R113" si="24">SUM(L7:L112)</f>
        <v>15528.475</v>
      </c>
      <c r="M113" s="54">
        <f t="shared" si="24"/>
        <v>3882.1187500000001</v>
      </c>
      <c r="N113" s="54">
        <f t="shared" si="24"/>
        <v>8363.9999999999982</v>
      </c>
      <c r="O113" s="54">
        <f t="shared" si="24"/>
        <v>7447</v>
      </c>
      <c r="P113" s="54">
        <f t="shared" si="24"/>
        <v>798.5</v>
      </c>
      <c r="Q113" s="54">
        <f t="shared" si="24"/>
        <v>93</v>
      </c>
      <c r="R113" s="52">
        <f t="shared" si="24"/>
        <v>47</v>
      </c>
      <c r="S113" s="52">
        <f t="shared" si="23"/>
        <v>23150</v>
      </c>
      <c r="T113" s="25"/>
      <c r="U113" s="25"/>
      <c r="V113" s="25"/>
      <c r="W113" s="25"/>
      <c r="X113" s="25"/>
    </row>
    <row r="114" spans="1:25">
      <c r="B114" s="19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: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: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: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: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: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: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:25">
      <c r="K123" s="22"/>
      <c r="L123" s="22"/>
      <c r="M123" s="22"/>
      <c r="N123" s="22"/>
      <c r="O123" s="22"/>
      <c r="P123" s="22"/>
      <c r="Q123" s="22"/>
      <c r="R123" s="22"/>
      <c r="S123" s="22"/>
      <c r="Y123" s="21"/>
    </row>
    <row r="124" spans="1: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: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: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: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: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>
      <c r="K169" s="22"/>
      <c r="L169" s="22"/>
      <c r="M169" s="22"/>
      <c r="N169" s="22"/>
      <c r="O169" s="22"/>
      <c r="P169" s="22"/>
      <c r="Q169" s="22"/>
      <c r="R169" s="22"/>
      <c r="S169" s="22"/>
    </row>
  </sheetData>
  <sortState ref="A7:T112">
    <sortCondition ref="T7:T112"/>
  </sortState>
  <mergeCells count="4">
    <mergeCell ref="A1:S1"/>
    <mergeCell ref="A2:S2"/>
    <mergeCell ref="A3:S3"/>
    <mergeCell ref="A4:S4"/>
  </mergeCells>
  <printOptions horizontalCentered="1"/>
  <pageMargins left="0.51181102362204722" right="0.39370078740157483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69"/>
  <sheetViews>
    <sheetView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B14" sqref="B14"/>
    </sheetView>
  </sheetViews>
  <sheetFormatPr defaultColWidth="8.85546875" defaultRowHeight="15"/>
  <cols>
    <col min="1" max="1" width="4.42578125" style="74" customWidth="1"/>
    <col min="2" max="2" width="15.28515625" style="16" customWidth="1"/>
    <col min="3" max="3" width="8.5703125" style="18" customWidth="1"/>
    <col min="4" max="4" width="11.140625" style="18" customWidth="1"/>
    <col min="5" max="5" width="7.28515625" style="18" customWidth="1"/>
    <col min="6" max="6" width="7.140625" style="18" customWidth="1"/>
    <col min="7" max="7" width="6.28515625" style="18" customWidth="1"/>
    <col min="8" max="8" width="4.7109375" style="18" customWidth="1"/>
    <col min="9" max="9" width="7.7109375" style="18" customWidth="1"/>
    <col min="10" max="10" width="7.140625" style="18" customWidth="1"/>
    <col min="11" max="11" width="7" style="18" customWidth="1"/>
    <col min="12" max="12" width="6.7109375" style="18" customWidth="1"/>
    <col min="13" max="13" width="7.7109375" style="20" customWidth="1"/>
    <col min="14" max="14" width="6.7109375" style="20" customWidth="1"/>
    <col min="15" max="15" width="5.140625" style="20" customWidth="1"/>
    <col min="16" max="16" width="6" style="20" customWidth="1"/>
    <col min="17" max="17" width="5.5703125" style="20" customWidth="1"/>
    <col min="18" max="18" width="4" style="18" customWidth="1"/>
    <col min="19" max="19" width="7.28515625" style="18" customWidth="1"/>
    <col min="20" max="22" width="8.85546875" style="16"/>
    <col min="23" max="23" width="9" style="16" bestFit="1" customWidth="1"/>
    <col min="24" max="24" width="13" style="16" customWidth="1"/>
    <col min="25" max="16384" width="8.85546875" style="16"/>
  </cols>
  <sheetData>
    <row r="1" spans="1:24">
      <c r="A1" s="129" t="s">
        <v>230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4" ht="17.25">
      <c r="A2" s="130" t="s">
        <v>231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4">
      <c r="A3" s="131" t="s">
        <v>227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4">
      <c r="A4" s="131" t="s">
        <v>228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24" ht="151.5">
      <c r="A5" s="24" t="s">
        <v>226</v>
      </c>
      <c r="B5" s="24" t="s">
        <v>112</v>
      </c>
      <c r="C5" s="29" t="s">
        <v>190</v>
      </c>
      <c r="D5" s="29" t="s">
        <v>103</v>
      </c>
      <c r="E5" s="29" t="s">
        <v>104</v>
      </c>
      <c r="F5" s="29" t="s">
        <v>105</v>
      </c>
      <c r="G5" s="29" t="s">
        <v>106</v>
      </c>
      <c r="H5" s="29" t="s">
        <v>107</v>
      </c>
      <c r="I5" s="29" t="s">
        <v>108</v>
      </c>
      <c r="J5" s="29" t="s">
        <v>109</v>
      </c>
      <c r="K5" s="29" t="s">
        <v>207</v>
      </c>
      <c r="L5" s="29" t="s">
        <v>229</v>
      </c>
      <c r="M5" s="29" t="s">
        <v>208</v>
      </c>
      <c r="N5" s="29" t="s">
        <v>209</v>
      </c>
      <c r="O5" s="29" t="s">
        <v>225</v>
      </c>
      <c r="P5" s="29" t="s">
        <v>210</v>
      </c>
      <c r="Q5" s="29" t="s">
        <v>211</v>
      </c>
      <c r="R5" s="29" t="s">
        <v>110</v>
      </c>
      <c r="S5" s="29" t="s">
        <v>111</v>
      </c>
      <c r="T5" s="25"/>
      <c r="U5" s="25"/>
      <c r="V5" s="25"/>
      <c r="W5" s="25"/>
      <c r="X5" s="25"/>
    </row>
    <row r="6" spans="1:24" ht="26.25">
      <c r="A6" s="23"/>
      <c r="B6" s="26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5"/>
      <c r="U6" s="25"/>
      <c r="V6" s="25"/>
      <c r="W6" s="25"/>
      <c r="X6" s="25"/>
    </row>
    <row r="7" spans="1:24">
      <c r="A7" s="17">
        <v>1</v>
      </c>
      <c r="B7" s="55" t="s">
        <v>171</v>
      </c>
      <c r="C7" s="30">
        <v>28.78</v>
      </c>
      <c r="D7" s="30">
        <v>74312</v>
      </c>
      <c r="E7" s="30">
        <v>44</v>
      </c>
      <c r="F7" s="30">
        <v>606</v>
      </c>
      <c r="G7" s="30">
        <v>44</v>
      </c>
      <c r="H7" s="30">
        <v>2</v>
      </c>
      <c r="I7" s="30">
        <v>31575</v>
      </c>
      <c r="J7" s="30">
        <v>9761</v>
      </c>
      <c r="K7" s="31">
        <f>(J7*75/100)</f>
        <v>7320.75</v>
      </c>
      <c r="L7" s="31">
        <f>(J7-K7)/10</f>
        <v>244.02500000000001</v>
      </c>
      <c r="M7" s="32">
        <f>(L7*25)/100</f>
        <v>61.006250000000001</v>
      </c>
      <c r="N7" s="32">
        <f>(F7*20)/100</f>
        <v>121.2</v>
      </c>
      <c r="O7" s="32">
        <v>121</v>
      </c>
      <c r="P7" s="32">
        <f>(G7*25/100)</f>
        <v>11</v>
      </c>
      <c r="Q7" s="32">
        <v>1</v>
      </c>
      <c r="R7" s="30">
        <v>0</v>
      </c>
      <c r="S7" s="30">
        <v>40</v>
      </c>
      <c r="T7" s="75">
        <f>SUM(D7/100000)</f>
        <v>0.74312</v>
      </c>
      <c r="U7" s="25"/>
      <c r="V7" s="25"/>
      <c r="W7" s="25"/>
      <c r="X7" s="25"/>
    </row>
    <row r="8" spans="1:24">
      <c r="A8" s="17">
        <v>2</v>
      </c>
      <c r="B8" s="55" t="s">
        <v>172</v>
      </c>
      <c r="C8" s="30">
        <v>32.520000000000003</v>
      </c>
      <c r="D8" s="30">
        <v>60161</v>
      </c>
      <c r="E8" s="30">
        <v>39</v>
      </c>
      <c r="F8" s="30">
        <v>610</v>
      </c>
      <c r="G8" s="30">
        <v>39</v>
      </c>
      <c r="H8" s="30">
        <v>2</v>
      </c>
      <c r="I8" s="30">
        <v>17434</v>
      </c>
      <c r="J8" s="30">
        <v>10096</v>
      </c>
      <c r="K8" s="31">
        <f t="shared" ref="K8:K71" si="0">(J8*75/100)</f>
        <v>7572</v>
      </c>
      <c r="L8" s="31">
        <f t="shared" ref="L8:L71" si="1">(J8-K8)/10</f>
        <v>252.4</v>
      </c>
      <c r="M8" s="32">
        <f t="shared" ref="M8:M71" si="2">(L8*25)/100</f>
        <v>63.1</v>
      </c>
      <c r="N8" s="32">
        <f t="shared" ref="N8:N70" si="3">(F8*20)/100</f>
        <v>122</v>
      </c>
      <c r="O8" s="32">
        <v>122</v>
      </c>
      <c r="P8" s="32">
        <f t="shared" ref="P8:P71" si="4">(G8*25/100)</f>
        <v>9.75</v>
      </c>
      <c r="Q8" s="32">
        <v>1</v>
      </c>
      <c r="R8" s="30">
        <v>0</v>
      </c>
      <c r="S8" s="30">
        <v>150</v>
      </c>
      <c r="T8" s="75">
        <f t="shared" ref="T8:T71" si="5">SUM(D8/100000)</f>
        <v>0.60160999999999998</v>
      </c>
      <c r="U8" s="25"/>
      <c r="V8" s="25"/>
      <c r="W8" s="25"/>
      <c r="X8" s="25"/>
    </row>
    <row r="9" spans="1:24">
      <c r="A9" s="17">
        <v>3</v>
      </c>
      <c r="B9" s="55" t="s">
        <v>173</v>
      </c>
      <c r="C9" s="30">
        <v>14.87</v>
      </c>
      <c r="D9" s="30">
        <v>40728</v>
      </c>
      <c r="E9" s="30">
        <v>33</v>
      </c>
      <c r="F9" s="30">
        <v>353</v>
      </c>
      <c r="G9" s="30">
        <v>33</v>
      </c>
      <c r="H9" s="30">
        <v>1</v>
      </c>
      <c r="I9" s="30">
        <v>12200</v>
      </c>
      <c r="J9" s="30">
        <v>3713</v>
      </c>
      <c r="K9" s="31">
        <f t="shared" si="0"/>
        <v>2784.75</v>
      </c>
      <c r="L9" s="31">
        <f t="shared" si="1"/>
        <v>92.825000000000003</v>
      </c>
      <c r="M9" s="32">
        <f t="shared" si="2"/>
        <v>23.206250000000001</v>
      </c>
      <c r="N9" s="32">
        <f t="shared" si="3"/>
        <v>70.599999999999994</v>
      </c>
      <c r="O9" s="32">
        <v>71</v>
      </c>
      <c r="P9" s="32">
        <f t="shared" si="4"/>
        <v>8.25</v>
      </c>
      <c r="Q9" s="32">
        <v>1</v>
      </c>
      <c r="R9" s="30">
        <v>0</v>
      </c>
      <c r="S9" s="30">
        <v>500</v>
      </c>
      <c r="T9" s="75">
        <f t="shared" si="5"/>
        <v>0.40727999999999998</v>
      </c>
      <c r="U9" s="25"/>
      <c r="V9" s="25"/>
      <c r="W9" s="25"/>
      <c r="X9" s="25"/>
    </row>
    <row r="10" spans="1:24">
      <c r="A10" s="17">
        <v>4</v>
      </c>
      <c r="B10" s="55" t="s">
        <v>174</v>
      </c>
      <c r="C10" s="30">
        <v>16.87</v>
      </c>
      <c r="D10" s="30">
        <v>37382</v>
      </c>
      <c r="E10" s="30">
        <v>31</v>
      </c>
      <c r="F10" s="30">
        <v>290</v>
      </c>
      <c r="G10" s="30">
        <v>31</v>
      </c>
      <c r="H10" s="30">
        <v>1</v>
      </c>
      <c r="I10" s="30">
        <v>11118</v>
      </c>
      <c r="J10" s="30">
        <v>3156</v>
      </c>
      <c r="K10" s="31">
        <f>(J10*75/100)</f>
        <v>2367</v>
      </c>
      <c r="L10" s="31">
        <f t="shared" si="1"/>
        <v>78.900000000000006</v>
      </c>
      <c r="M10" s="32">
        <f t="shared" si="2"/>
        <v>19.725000000000001</v>
      </c>
      <c r="N10" s="32">
        <f t="shared" si="3"/>
        <v>58</v>
      </c>
      <c r="O10" s="32">
        <v>58</v>
      </c>
      <c r="P10" s="32">
        <f t="shared" si="4"/>
        <v>7.75</v>
      </c>
      <c r="Q10" s="32">
        <v>1</v>
      </c>
      <c r="R10" s="30">
        <v>0</v>
      </c>
      <c r="S10" s="30">
        <v>110</v>
      </c>
      <c r="T10" s="75">
        <f t="shared" si="5"/>
        <v>0.37381999999999999</v>
      </c>
      <c r="U10" s="25"/>
      <c r="V10" s="25"/>
      <c r="W10" s="25"/>
      <c r="X10" s="25"/>
    </row>
    <row r="11" spans="1:24" ht="26.25">
      <c r="A11" s="17">
        <v>5</v>
      </c>
      <c r="B11" s="56" t="s">
        <v>175</v>
      </c>
      <c r="C11" s="33">
        <v>214.86</v>
      </c>
      <c r="D11" s="34">
        <v>955494</v>
      </c>
      <c r="E11" s="34">
        <v>100</v>
      </c>
      <c r="F11" s="34">
        <v>3400</v>
      </c>
      <c r="G11" s="34">
        <v>100</v>
      </c>
      <c r="H11" s="34">
        <v>4</v>
      </c>
      <c r="I11" s="34">
        <v>190610</v>
      </c>
      <c r="J11" s="34">
        <v>82956</v>
      </c>
      <c r="K11" s="31">
        <f t="shared" si="0"/>
        <v>62217</v>
      </c>
      <c r="L11" s="31">
        <f t="shared" si="1"/>
        <v>2073.9</v>
      </c>
      <c r="M11" s="32">
        <f t="shared" si="2"/>
        <v>518.47500000000002</v>
      </c>
      <c r="N11" s="32">
        <v>826</v>
      </c>
      <c r="O11" s="32">
        <v>570</v>
      </c>
      <c r="P11" s="32">
        <f t="shared" si="4"/>
        <v>25</v>
      </c>
      <c r="Q11" s="32">
        <v>1</v>
      </c>
      <c r="R11" s="34">
        <v>7</v>
      </c>
      <c r="S11" s="34">
        <v>3000</v>
      </c>
      <c r="T11" s="75">
        <f t="shared" si="5"/>
        <v>9.5549400000000002</v>
      </c>
      <c r="U11" s="25"/>
      <c r="V11" s="25"/>
      <c r="W11" s="25"/>
      <c r="X11" s="25"/>
    </row>
    <row r="12" spans="1:24">
      <c r="A12" s="23"/>
      <c r="B12" s="57" t="s">
        <v>5</v>
      </c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36"/>
      <c r="N12" s="36"/>
      <c r="O12" s="36"/>
      <c r="P12" s="36"/>
      <c r="Q12" s="36"/>
      <c r="R12" s="35"/>
      <c r="S12" s="35"/>
      <c r="T12" s="75">
        <f t="shared" si="5"/>
        <v>0</v>
      </c>
      <c r="U12" s="25"/>
      <c r="V12" s="25"/>
      <c r="W12" s="25"/>
      <c r="X12" s="25"/>
    </row>
    <row r="13" spans="1:24">
      <c r="A13" s="17">
        <v>6</v>
      </c>
      <c r="B13" s="55" t="s">
        <v>213</v>
      </c>
      <c r="C13" s="30">
        <v>18.649999999999999</v>
      </c>
      <c r="D13" s="30">
        <v>47463</v>
      </c>
      <c r="E13" s="30">
        <v>35</v>
      </c>
      <c r="F13" s="30">
        <v>395</v>
      </c>
      <c r="G13" s="30">
        <v>35</v>
      </c>
      <c r="H13" s="30">
        <v>1</v>
      </c>
      <c r="I13" s="30">
        <v>14929</v>
      </c>
      <c r="J13" s="30">
        <v>4673</v>
      </c>
      <c r="K13" s="31">
        <f t="shared" si="0"/>
        <v>3504.75</v>
      </c>
      <c r="L13" s="31">
        <f t="shared" si="1"/>
        <v>116.825</v>
      </c>
      <c r="M13" s="32">
        <f t="shared" si="2"/>
        <v>29.206250000000001</v>
      </c>
      <c r="N13" s="32">
        <f t="shared" si="3"/>
        <v>79</v>
      </c>
      <c r="O13" s="32">
        <v>79</v>
      </c>
      <c r="P13" s="32">
        <f t="shared" si="4"/>
        <v>8.75</v>
      </c>
      <c r="Q13" s="32">
        <v>1</v>
      </c>
      <c r="R13" s="30">
        <v>1</v>
      </c>
      <c r="S13" s="30">
        <v>174</v>
      </c>
      <c r="T13" s="75">
        <f t="shared" si="5"/>
        <v>0.47463</v>
      </c>
      <c r="U13" s="25"/>
      <c r="V13" s="25"/>
      <c r="W13" s="25"/>
      <c r="X13" s="25"/>
    </row>
    <row r="14" spans="1:24">
      <c r="A14" s="17">
        <v>7</v>
      </c>
      <c r="B14" s="55" t="s">
        <v>239</v>
      </c>
      <c r="C14" s="30">
        <v>17.399999999999999</v>
      </c>
      <c r="D14" s="30">
        <v>30053</v>
      </c>
      <c r="E14" s="30">
        <v>29</v>
      </c>
      <c r="F14" s="30">
        <v>265</v>
      </c>
      <c r="G14" s="30">
        <v>18</v>
      </c>
      <c r="H14" s="30">
        <v>1</v>
      </c>
      <c r="I14" s="30">
        <v>11821</v>
      </c>
      <c r="J14" s="30">
        <v>2625</v>
      </c>
      <c r="K14" s="31">
        <f t="shared" si="0"/>
        <v>1968.75</v>
      </c>
      <c r="L14" s="31">
        <f t="shared" si="1"/>
        <v>65.625</v>
      </c>
      <c r="M14" s="32">
        <f t="shared" si="2"/>
        <v>16.40625</v>
      </c>
      <c r="N14" s="32">
        <f t="shared" si="3"/>
        <v>53</v>
      </c>
      <c r="O14" s="32">
        <v>53</v>
      </c>
      <c r="P14" s="32">
        <f t="shared" si="4"/>
        <v>4.5</v>
      </c>
      <c r="Q14" s="32">
        <v>1</v>
      </c>
      <c r="R14" s="30">
        <v>0</v>
      </c>
      <c r="S14" s="30">
        <v>35</v>
      </c>
      <c r="T14" s="75">
        <f t="shared" si="5"/>
        <v>0.30053000000000002</v>
      </c>
      <c r="U14" s="25"/>
      <c r="V14" s="25"/>
      <c r="W14" s="25"/>
      <c r="X14" s="25"/>
    </row>
    <row r="15" spans="1:24">
      <c r="A15" s="17">
        <v>8</v>
      </c>
      <c r="B15" s="55" t="s">
        <v>215</v>
      </c>
      <c r="C15" s="30">
        <v>36.19</v>
      </c>
      <c r="D15" s="30">
        <v>37189</v>
      </c>
      <c r="E15" s="30">
        <v>32</v>
      </c>
      <c r="F15" s="30">
        <v>200</v>
      </c>
      <c r="G15" s="30">
        <v>32</v>
      </c>
      <c r="H15" s="30">
        <v>1</v>
      </c>
      <c r="I15" s="30">
        <v>7438</v>
      </c>
      <c r="J15" s="30">
        <v>4500</v>
      </c>
      <c r="K15" s="31">
        <f t="shared" si="0"/>
        <v>3375</v>
      </c>
      <c r="L15" s="31">
        <f t="shared" si="1"/>
        <v>112.5</v>
      </c>
      <c r="M15" s="32">
        <f t="shared" si="2"/>
        <v>28.125</v>
      </c>
      <c r="N15" s="32">
        <f t="shared" si="3"/>
        <v>40</v>
      </c>
      <c r="O15" s="32">
        <v>40</v>
      </c>
      <c r="P15" s="32">
        <f t="shared" si="4"/>
        <v>8</v>
      </c>
      <c r="Q15" s="32">
        <v>1</v>
      </c>
      <c r="R15" s="30">
        <v>1</v>
      </c>
      <c r="S15" s="30">
        <v>15</v>
      </c>
      <c r="T15" s="75">
        <f t="shared" si="5"/>
        <v>0.37189</v>
      </c>
      <c r="U15" s="25"/>
      <c r="V15" s="25"/>
      <c r="W15" s="25"/>
      <c r="X15" s="25"/>
    </row>
    <row r="16" spans="1:24">
      <c r="A16" s="17">
        <v>9</v>
      </c>
      <c r="B16" s="55" t="s">
        <v>216</v>
      </c>
      <c r="C16" s="30">
        <v>34.6</v>
      </c>
      <c r="D16" s="30">
        <v>46653</v>
      </c>
      <c r="E16" s="30">
        <v>35</v>
      </c>
      <c r="F16" s="30">
        <v>360</v>
      </c>
      <c r="G16" s="30">
        <v>35</v>
      </c>
      <c r="H16" s="30">
        <v>1</v>
      </c>
      <c r="I16" s="30">
        <v>12758</v>
      </c>
      <c r="J16" s="30">
        <v>7071</v>
      </c>
      <c r="K16" s="31">
        <v>4619</v>
      </c>
      <c r="L16" s="31">
        <f t="shared" si="1"/>
        <v>245.2</v>
      </c>
      <c r="M16" s="32">
        <f t="shared" si="2"/>
        <v>61.3</v>
      </c>
      <c r="N16" s="32">
        <f t="shared" si="3"/>
        <v>72</v>
      </c>
      <c r="O16" s="32">
        <v>72</v>
      </c>
      <c r="P16" s="32">
        <f t="shared" si="4"/>
        <v>8.75</v>
      </c>
      <c r="Q16" s="32">
        <v>1</v>
      </c>
      <c r="R16" s="30">
        <v>0</v>
      </c>
      <c r="S16" s="30">
        <v>75</v>
      </c>
      <c r="T16" s="75">
        <f t="shared" si="5"/>
        <v>0.46653</v>
      </c>
      <c r="U16" s="25"/>
      <c r="V16" s="25"/>
      <c r="W16" s="25"/>
      <c r="X16" s="25"/>
    </row>
    <row r="17" spans="1:24">
      <c r="A17" s="17">
        <v>10</v>
      </c>
      <c r="B17" s="55" t="s">
        <v>217</v>
      </c>
      <c r="C17" s="30">
        <v>73.03</v>
      </c>
      <c r="D17" s="30">
        <v>388288</v>
      </c>
      <c r="E17" s="30">
        <v>55</v>
      </c>
      <c r="F17" s="30">
        <v>1857</v>
      </c>
      <c r="G17" s="30">
        <v>63</v>
      </c>
      <c r="H17" s="30">
        <v>3</v>
      </c>
      <c r="I17" s="30">
        <v>83945</v>
      </c>
      <c r="J17" s="37">
        <v>48935</v>
      </c>
      <c r="K17" s="31">
        <f t="shared" si="0"/>
        <v>36701.25</v>
      </c>
      <c r="L17" s="31">
        <f t="shared" si="1"/>
        <v>1223.375</v>
      </c>
      <c r="M17" s="32">
        <f t="shared" si="2"/>
        <v>305.84375</v>
      </c>
      <c r="N17" s="32">
        <v>266</v>
      </c>
      <c r="O17" s="32">
        <v>200</v>
      </c>
      <c r="P17" s="32">
        <f t="shared" si="4"/>
        <v>15.75</v>
      </c>
      <c r="Q17" s="32">
        <v>1</v>
      </c>
      <c r="R17" s="30">
        <v>3</v>
      </c>
      <c r="S17" s="30">
        <v>2000</v>
      </c>
      <c r="T17" s="75">
        <f t="shared" si="5"/>
        <v>3.8828800000000001</v>
      </c>
      <c r="U17" s="25"/>
      <c r="V17" s="25"/>
      <c r="W17" s="25"/>
      <c r="X17" s="25"/>
    </row>
    <row r="18" spans="1:24" ht="26.25">
      <c r="A18" s="23"/>
      <c r="B18" s="57" t="s">
        <v>10</v>
      </c>
      <c r="C18" s="35"/>
      <c r="D18" s="35"/>
      <c r="E18" s="35"/>
      <c r="F18" s="35"/>
      <c r="G18" s="35"/>
      <c r="H18" s="35"/>
      <c r="I18" s="35"/>
      <c r="J18" s="35"/>
      <c r="K18" s="35"/>
      <c r="L18" s="36"/>
      <c r="M18" s="36"/>
      <c r="N18" s="36"/>
      <c r="O18" s="36"/>
      <c r="P18" s="36"/>
      <c r="Q18" s="36"/>
      <c r="R18" s="35"/>
      <c r="S18" s="35"/>
      <c r="T18" s="75">
        <f t="shared" si="5"/>
        <v>0</v>
      </c>
      <c r="U18" s="25"/>
      <c r="V18" s="25"/>
      <c r="W18" s="25"/>
      <c r="X18" s="25"/>
    </row>
    <row r="19" spans="1:24">
      <c r="A19" s="17">
        <v>11</v>
      </c>
      <c r="B19" s="55" t="s">
        <v>134</v>
      </c>
      <c r="C19" s="30">
        <v>27.15</v>
      </c>
      <c r="D19" s="30">
        <v>56837</v>
      </c>
      <c r="E19" s="30">
        <v>39</v>
      </c>
      <c r="F19" s="30">
        <v>250</v>
      </c>
      <c r="G19" s="30">
        <v>39</v>
      </c>
      <c r="H19" s="30">
        <v>2</v>
      </c>
      <c r="I19" s="30">
        <v>20152</v>
      </c>
      <c r="J19" s="30">
        <v>4596</v>
      </c>
      <c r="K19" s="31">
        <f t="shared" si="0"/>
        <v>3447</v>
      </c>
      <c r="L19" s="31">
        <f t="shared" si="1"/>
        <v>114.9</v>
      </c>
      <c r="M19" s="32">
        <f t="shared" si="2"/>
        <v>28.725000000000001</v>
      </c>
      <c r="N19" s="32">
        <f t="shared" si="3"/>
        <v>50</v>
      </c>
      <c r="O19" s="32">
        <v>50</v>
      </c>
      <c r="P19" s="32">
        <f t="shared" si="4"/>
        <v>9.75</v>
      </c>
      <c r="Q19" s="32">
        <v>1</v>
      </c>
      <c r="R19" s="30">
        <v>0</v>
      </c>
      <c r="S19" s="30">
        <v>0</v>
      </c>
      <c r="T19" s="75">
        <f t="shared" si="5"/>
        <v>0.56837000000000004</v>
      </c>
      <c r="U19" s="25"/>
      <c r="V19" s="25"/>
      <c r="W19" s="25"/>
      <c r="X19" s="25"/>
    </row>
    <row r="20" spans="1:24">
      <c r="A20" s="17">
        <v>12</v>
      </c>
      <c r="B20" s="55" t="s">
        <v>192</v>
      </c>
      <c r="C20" s="30">
        <v>20.82</v>
      </c>
      <c r="D20" s="30">
        <v>30921</v>
      </c>
      <c r="E20" s="30">
        <v>28</v>
      </c>
      <c r="F20" s="30">
        <v>158</v>
      </c>
      <c r="G20" s="30">
        <v>27</v>
      </c>
      <c r="H20" s="30">
        <v>1</v>
      </c>
      <c r="I20" s="30">
        <v>7920</v>
      </c>
      <c r="J20" s="30">
        <v>2635</v>
      </c>
      <c r="K20" s="31">
        <f t="shared" si="0"/>
        <v>1976.25</v>
      </c>
      <c r="L20" s="31">
        <f t="shared" si="1"/>
        <v>65.875</v>
      </c>
      <c r="M20" s="32">
        <f t="shared" si="2"/>
        <v>16.46875</v>
      </c>
      <c r="N20" s="32">
        <f t="shared" si="3"/>
        <v>31.6</v>
      </c>
      <c r="O20" s="32">
        <v>32</v>
      </c>
      <c r="P20" s="32">
        <f t="shared" si="4"/>
        <v>6.75</v>
      </c>
      <c r="Q20" s="32">
        <v>1</v>
      </c>
      <c r="R20" s="30">
        <v>0</v>
      </c>
      <c r="S20" s="30">
        <v>48</v>
      </c>
      <c r="T20" s="75">
        <f t="shared" si="5"/>
        <v>0.30920999999999998</v>
      </c>
      <c r="U20" s="25"/>
      <c r="V20" s="25"/>
      <c r="W20" s="25"/>
      <c r="X20" s="25"/>
    </row>
    <row r="21" spans="1:24">
      <c r="A21" s="17">
        <v>13</v>
      </c>
      <c r="B21" s="55" t="s">
        <v>135</v>
      </c>
      <c r="C21" s="30">
        <v>28.42</v>
      </c>
      <c r="D21" s="30">
        <v>40810</v>
      </c>
      <c r="E21" s="30">
        <v>33</v>
      </c>
      <c r="F21" s="30">
        <v>388</v>
      </c>
      <c r="G21" s="30">
        <v>23</v>
      </c>
      <c r="H21" s="30">
        <v>1</v>
      </c>
      <c r="I21" s="30">
        <v>7469</v>
      </c>
      <c r="J21" s="30">
        <v>5030</v>
      </c>
      <c r="K21" s="31">
        <f t="shared" si="0"/>
        <v>3772.5</v>
      </c>
      <c r="L21" s="31">
        <f t="shared" si="1"/>
        <v>125.75</v>
      </c>
      <c r="M21" s="32">
        <f t="shared" si="2"/>
        <v>31.4375</v>
      </c>
      <c r="N21" s="32">
        <f t="shared" si="3"/>
        <v>77.599999999999994</v>
      </c>
      <c r="O21" s="32">
        <v>78</v>
      </c>
      <c r="P21" s="32">
        <f t="shared" si="4"/>
        <v>5.75</v>
      </c>
      <c r="Q21" s="32">
        <v>1</v>
      </c>
      <c r="R21" s="30">
        <v>0</v>
      </c>
      <c r="S21" s="30">
        <v>0</v>
      </c>
      <c r="T21" s="75">
        <f t="shared" si="5"/>
        <v>0.40810000000000002</v>
      </c>
      <c r="U21" s="25"/>
      <c r="V21" s="25"/>
      <c r="W21" s="25"/>
      <c r="X21" s="25"/>
    </row>
    <row r="22" spans="1:24">
      <c r="A22" s="17">
        <v>14</v>
      </c>
      <c r="B22" s="55" t="s">
        <v>136</v>
      </c>
      <c r="C22" s="30">
        <v>23.5</v>
      </c>
      <c r="D22" s="30">
        <v>37545</v>
      </c>
      <c r="E22" s="30">
        <v>32</v>
      </c>
      <c r="F22" s="30">
        <v>199</v>
      </c>
      <c r="G22" s="30">
        <v>32</v>
      </c>
      <c r="H22" s="30">
        <v>1</v>
      </c>
      <c r="I22" s="30">
        <v>9387</v>
      </c>
      <c r="J22" s="30">
        <v>3710</v>
      </c>
      <c r="K22" s="31">
        <f t="shared" si="0"/>
        <v>2782.5</v>
      </c>
      <c r="L22" s="31">
        <f t="shared" si="1"/>
        <v>92.75</v>
      </c>
      <c r="M22" s="32">
        <f t="shared" si="2"/>
        <v>23.1875</v>
      </c>
      <c r="N22" s="32">
        <v>36</v>
      </c>
      <c r="O22" s="32">
        <v>36</v>
      </c>
      <c r="P22" s="32">
        <f t="shared" si="4"/>
        <v>8</v>
      </c>
      <c r="Q22" s="32">
        <v>1</v>
      </c>
      <c r="R22" s="30">
        <v>0</v>
      </c>
      <c r="S22" s="30">
        <v>85</v>
      </c>
      <c r="T22" s="75">
        <f t="shared" si="5"/>
        <v>0.37545000000000001</v>
      </c>
      <c r="U22" s="25"/>
      <c r="V22" s="25"/>
      <c r="W22" s="25"/>
      <c r="X22" s="25"/>
    </row>
    <row r="23" spans="1:24" ht="26.25">
      <c r="A23" s="23"/>
      <c r="B23" s="57" t="s">
        <v>15</v>
      </c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6"/>
      <c r="N23" s="36"/>
      <c r="O23" s="36"/>
      <c r="P23" s="36"/>
      <c r="Q23" s="36"/>
      <c r="R23" s="35"/>
      <c r="S23" s="35"/>
      <c r="T23" s="75">
        <f t="shared" si="5"/>
        <v>0</v>
      </c>
      <c r="U23" s="25"/>
      <c r="V23" s="25"/>
      <c r="W23" s="25"/>
      <c r="X23" s="25"/>
    </row>
    <row r="24" spans="1:24">
      <c r="A24" s="17">
        <v>15</v>
      </c>
      <c r="B24" s="58" t="s">
        <v>121</v>
      </c>
      <c r="C24" s="30">
        <v>16.18</v>
      </c>
      <c r="D24" s="30">
        <v>45834</v>
      </c>
      <c r="E24" s="30">
        <v>35</v>
      </c>
      <c r="F24" s="30">
        <v>390</v>
      </c>
      <c r="G24" s="30">
        <v>35</v>
      </c>
      <c r="H24" s="30">
        <v>1</v>
      </c>
      <c r="I24" s="30">
        <v>11412</v>
      </c>
      <c r="J24" s="30">
        <v>6224</v>
      </c>
      <c r="K24" s="31">
        <v>4225</v>
      </c>
      <c r="L24" s="31">
        <f t="shared" si="1"/>
        <v>199.9</v>
      </c>
      <c r="M24" s="32">
        <f t="shared" si="2"/>
        <v>49.975000000000001</v>
      </c>
      <c r="N24" s="32">
        <f t="shared" si="3"/>
        <v>78</v>
      </c>
      <c r="O24" s="32">
        <v>78</v>
      </c>
      <c r="P24" s="32">
        <f t="shared" si="4"/>
        <v>8.75</v>
      </c>
      <c r="Q24" s="32">
        <v>1</v>
      </c>
      <c r="R24" s="30">
        <v>0</v>
      </c>
      <c r="S24" s="30">
        <v>50</v>
      </c>
      <c r="T24" s="75">
        <f t="shared" si="5"/>
        <v>0.45834000000000003</v>
      </c>
      <c r="U24" s="25"/>
      <c r="V24" s="25"/>
      <c r="W24" s="25"/>
      <c r="X24" s="25"/>
    </row>
    <row r="25" spans="1:24">
      <c r="A25" s="17">
        <v>16</v>
      </c>
      <c r="B25" s="58" t="s">
        <v>122</v>
      </c>
      <c r="C25" s="30">
        <v>21.79</v>
      </c>
      <c r="D25" s="30">
        <v>68634</v>
      </c>
      <c r="E25" s="30">
        <v>44</v>
      </c>
      <c r="F25" s="30">
        <v>650</v>
      </c>
      <c r="G25" s="30">
        <v>44</v>
      </c>
      <c r="H25" s="30">
        <v>2</v>
      </c>
      <c r="I25" s="30">
        <v>16392</v>
      </c>
      <c r="J25" s="30">
        <v>7627</v>
      </c>
      <c r="K25" s="31">
        <f t="shared" si="0"/>
        <v>5720.25</v>
      </c>
      <c r="L25" s="31">
        <f t="shared" si="1"/>
        <v>190.67500000000001</v>
      </c>
      <c r="M25" s="32">
        <f t="shared" si="2"/>
        <v>47.668750000000003</v>
      </c>
      <c r="N25" s="32">
        <f t="shared" si="3"/>
        <v>130</v>
      </c>
      <c r="O25" s="32">
        <v>130</v>
      </c>
      <c r="P25" s="32">
        <f t="shared" si="4"/>
        <v>11</v>
      </c>
      <c r="Q25" s="32">
        <v>1</v>
      </c>
      <c r="R25" s="30">
        <v>0</v>
      </c>
      <c r="S25" s="30">
        <v>350</v>
      </c>
      <c r="T25" s="75">
        <f t="shared" si="5"/>
        <v>0.68633999999999995</v>
      </c>
      <c r="U25" s="25"/>
      <c r="V25" s="25"/>
      <c r="W25" s="25"/>
      <c r="X25" s="25"/>
    </row>
    <row r="26" spans="1:24">
      <c r="A26" s="17">
        <v>17</v>
      </c>
      <c r="B26" s="58" t="s">
        <v>123</v>
      </c>
      <c r="C26" s="30">
        <v>12.65</v>
      </c>
      <c r="D26" s="30">
        <v>26421</v>
      </c>
      <c r="E26" s="30">
        <v>28</v>
      </c>
      <c r="F26" s="30">
        <v>135</v>
      </c>
      <c r="G26" s="30">
        <v>27</v>
      </c>
      <c r="H26" s="30">
        <v>1</v>
      </c>
      <c r="I26" s="30">
        <v>7184</v>
      </c>
      <c r="J26" s="30">
        <v>2379</v>
      </c>
      <c r="K26" s="31">
        <f t="shared" si="0"/>
        <v>1784.25</v>
      </c>
      <c r="L26" s="31">
        <f t="shared" si="1"/>
        <v>59.475000000000001</v>
      </c>
      <c r="M26" s="32">
        <f t="shared" si="2"/>
        <v>14.86875</v>
      </c>
      <c r="N26" s="32">
        <f t="shared" si="3"/>
        <v>27</v>
      </c>
      <c r="O26" s="32">
        <v>27</v>
      </c>
      <c r="P26" s="32">
        <f t="shared" si="4"/>
        <v>6.75</v>
      </c>
      <c r="Q26" s="32">
        <v>1</v>
      </c>
      <c r="R26" s="30">
        <v>0</v>
      </c>
      <c r="S26" s="30">
        <v>125</v>
      </c>
      <c r="T26" s="75">
        <f t="shared" si="5"/>
        <v>0.26421</v>
      </c>
      <c r="U26" s="25"/>
      <c r="V26" s="25"/>
      <c r="W26" s="25"/>
      <c r="X26" s="25"/>
    </row>
    <row r="27" spans="1:24">
      <c r="A27" s="17">
        <v>18</v>
      </c>
      <c r="B27" s="58" t="s">
        <v>124</v>
      </c>
      <c r="C27" s="30">
        <v>14.26</v>
      </c>
      <c r="D27" s="30">
        <v>25397</v>
      </c>
      <c r="E27" s="30">
        <v>27</v>
      </c>
      <c r="F27" s="30">
        <v>136</v>
      </c>
      <c r="G27" s="30">
        <v>25</v>
      </c>
      <c r="H27" s="30">
        <v>1</v>
      </c>
      <c r="I27" s="30">
        <v>6278</v>
      </c>
      <c r="J27" s="30">
        <v>2042</v>
      </c>
      <c r="K27" s="31">
        <f t="shared" si="0"/>
        <v>1531.5</v>
      </c>
      <c r="L27" s="31">
        <f t="shared" si="1"/>
        <v>51.05</v>
      </c>
      <c r="M27" s="32">
        <f t="shared" si="2"/>
        <v>12.762499999999999</v>
      </c>
      <c r="N27" s="32">
        <f t="shared" si="3"/>
        <v>27.2</v>
      </c>
      <c r="O27" s="32">
        <v>27</v>
      </c>
      <c r="P27" s="32">
        <f t="shared" si="4"/>
        <v>6.25</v>
      </c>
      <c r="Q27" s="32">
        <v>1</v>
      </c>
      <c r="R27" s="30">
        <v>2</v>
      </c>
      <c r="S27" s="30">
        <v>50</v>
      </c>
      <c r="T27" s="75">
        <f t="shared" si="5"/>
        <v>0.25396999999999997</v>
      </c>
      <c r="U27" s="25"/>
      <c r="V27" s="25"/>
      <c r="W27" s="25"/>
      <c r="X27" s="25"/>
    </row>
    <row r="28" spans="1:24">
      <c r="A28" s="17">
        <v>19</v>
      </c>
      <c r="B28" s="58" t="s">
        <v>125</v>
      </c>
      <c r="C28" s="30">
        <v>14</v>
      </c>
      <c r="D28" s="30">
        <v>30977</v>
      </c>
      <c r="E28" s="30">
        <v>29</v>
      </c>
      <c r="F28" s="30">
        <v>98</v>
      </c>
      <c r="G28" s="30">
        <v>13</v>
      </c>
      <c r="H28" s="30">
        <v>1</v>
      </c>
      <c r="I28" s="30">
        <v>8979</v>
      </c>
      <c r="J28" s="30">
        <v>1967</v>
      </c>
      <c r="K28" s="31">
        <f t="shared" si="0"/>
        <v>1475.25</v>
      </c>
      <c r="L28" s="31">
        <f t="shared" si="1"/>
        <v>49.174999999999997</v>
      </c>
      <c r="M28" s="32">
        <f t="shared" si="2"/>
        <v>12.293749999999999</v>
      </c>
      <c r="N28" s="32">
        <f t="shared" si="3"/>
        <v>19.600000000000001</v>
      </c>
      <c r="O28" s="32">
        <v>20</v>
      </c>
      <c r="P28" s="32">
        <f t="shared" si="4"/>
        <v>3.25</v>
      </c>
      <c r="Q28" s="32">
        <v>1</v>
      </c>
      <c r="R28" s="30">
        <v>0</v>
      </c>
      <c r="S28" s="30">
        <v>56</v>
      </c>
      <c r="T28" s="75">
        <f t="shared" si="5"/>
        <v>0.30976999999999999</v>
      </c>
      <c r="U28" s="25"/>
      <c r="V28" s="25"/>
      <c r="W28" s="25"/>
      <c r="X28" s="25"/>
    </row>
    <row r="29" spans="1:24" ht="17.45" customHeight="1">
      <c r="A29" s="17">
        <v>20</v>
      </c>
      <c r="B29" s="59" t="s">
        <v>126</v>
      </c>
      <c r="C29" s="37" t="s">
        <v>191</v>
      </c>
      <c r="D29" s="38">
        <v>176164</v>
      </c>
      <c r="E29" s="38">
        <v>52</v>
      </c>
      <c r="F29" s="38">
        <v>969</v>
      </c>
      <c r="G29" s="38">
        <v>52</v>
      </c>
      <c r="H29" s="38">
        <v>2</v>
      </c>
      <c r="I29" s="38">
        <v>42957</v>
      </c>
      <c r="J29" s="38">
        <v>21312</v>
      </c>
      <c r="K29" s="31">
        <f t="shared" si="0"/>
        <v>15984</v>
      </c>
      <c r="L29" s="31">
        <f t="shared" si="1"/>
        <v>532.79999999999995</v>
      </c>
      <c r="M29" s="32">
        <f t="shared" si="2"/>
        <v>133.19999999999999</v>
      </c>
      <c r="N29" s="32">
        <v>220</v>
      </c>
      <c r="O29" s="32">
        <v>100</v>
      </c>
      <c r="P29" s="32">
        <f t="shared" si="4"/>
        <v>13</v>
      </c>
      <c r="Q29" s="32">
        <v>1</v>
      </c>
      <c r="R29" s="30">
        <v>1</v>
      </c>
      <c r="S29" s="38">
        <v>650</v>
      </c>
      <c r="T29" s="75">
        <f t="shared" si="5"/>
        <v>1.7616400000000001</v>
      </c>
      <c r="U29" s="25"/>
      <c r="V29" s="25"/>
      <c r="W29" s="25"/>
      <c r="X29" s="25"/>
    </row>
    <row r="30" spans="1:24" ht="26.25">
      <c r="A30" s="23"/>
      <c r="B30" s="57" t="s">
        <v>22</v>
      </c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36"/>
      <c r="N30" s="36"/>
      <c r="O30" s="36"/>
      <c r="P30" s="36"/>
      <c r="Q30" s="36"/>
      <c r="R30" s="35"/>
      <c r="S30" s="35"/>
      <c r="T30" s="75">
        <f t="shared" si="5"/>
        <v>0</v>
      </c>
      <c r="U30" s="25"/>
      <c r="V30" s="25"/>
      <c r="W30" s="25"/>
      <c r="X30" s="25"/>
    </row>
    <row r="31" spans="1:24">
      <c r="A31" s="17">
        <v>21</v>
      </c>
      <c r="B31" s="55" t="s">
        <v>165</v>
      </c>
      <c r="C31" s="30">
        <v>8.73</v>
      </c>
      <c r="D31" s="39">
        <v>23234</v>
      </c>
      <c r="E31" s="30">
        <v>26</v>
      </c>
      <c r="F31" s="30">
        <v>205</v>
      </c>
      <c r="G31" s="30">
        <v>26</v>
      </c>
      <c r="H31" s="30">
        <v>1</v>
      </c>
      <c r="I31" s="30">
        <v>6786</v>
      </c>
      <c r="J31" s="30">
        <v>2411</v>
      </c>
      <c r="K31" s="31">
        <f t="shared" si="0"/>
        <v>1808.25</v>
      </c>
      <c r="L31" s="31">
        <f t="shared" si="1"/>
        <v>60.274999999999999</v>
      </c>
      <c r="M31" s="32">
        <f t="shared" si="2"/>
        <v>15.06875</v>
      </c>
      <c r="N31" s="32">
        <f t="shared" si="3"/>
        <v>41</v>
      </c>
      <c r="O31" s="32">
        <v>41</v>
      </c>
      <c r="P31" s="32">
        <f t="shared" si="4"/>
        <v>6.5</v>
      </c>
      <c r="Q31" s="32">
        <v>1</v>
      </c>
      <c r="R31" s="30">
        <v>0</v>
      </c>
      <c r="S31" s="30">
        <v>63</v>
      </c>
      <c r="T31" s="75">
        <f t="shared" si="5"/>
        <v>0.23233999999999999</v>
      </c>
      <c r="U31" s="25"/>
      <c r="V31" s="25"/>
      <c r="W31" s="25"/>
      <c r="X31" s="25"/>
    </row>
    <row r="32" spans="1:24">
      <c r="A32" s="17">
        <v>22</v>
      </c>
      <c r="B32" s="55" t="s">
        <v>166</v>
      </c>
      <c r="C32" s="30">
        <v>16.062999999999999</v>
      </c>
      <c r="D32" s="30">
        <v>22640</v>
      </c>
      <c r="E32" s="30">
        <v>26</v>
      </c>
      <c r="F32" s="30">
        <v>116</v>
      </c>
      <c r="G32" s="30">
        <v>25</v>
      </c>
      <c r="H32" s="30">
        <v>1</v>
      </c>
      <c r="I32" s="30">
        <v>5342</v>
      </c>
      <c r="J32" s="30">
        <v>1617</v>
      </c>
      <c r="K32" s="31">
        <f t="shared" si="0"/>
        <v>1212.75</v>
      </c>
      <c r="L32" s="31">
        <f t="shared" si="1"/>
        <v>40.424999999999997</v>
      </c>
      <c r="M32" s="32">
        <f t="shared" si="2"/>
        <v>10.106249999999999</v>
      </c>
      <c r="N32" s="32">
        <f t="shared" si="3"/>
        <v>23.2</v>
      </c>
      <c r="O32" s="32">
        <v>23</v>
      </c>
      <c r="P32" s="32">
        <f t="shared" si="4"/>
        <v>6.25</v>
      </c>
      <c r="Q32" s="32">
        <v>1</v>
      </c>
      <c r="R32" s="30">
        <v>0</v>
      </c>
      <c r="S32" s="30">
        <v>30</v>
      </c>
      <c r="T32" s="75">
        <f t="shared" si="5"/>
        <v>0.22639999999999999</v>
      </c>
      <c r="U32" s="25"/>
      <c r="V32" s="25"/>
      <c r="W32" s="25"/>
      <c r="X32" s="25"/>
    </row>
    <row r="33" spans="1:24">
      <c r="A33" s="17">
        <v>23</v>
      </c>
      <c r="B33" s="60" t="s">
        <v>167</v>
      </c>
      <c r="C33" s="30">
        <v>7.5</v>
      </c>
      <c r="D33" s="30">
        <v>32576</v>
      </c>
      <c r="E33" s="30">
        <v>28</v>
      </c>
      <c r="F33" s="30">
        <v>160</v>
      </c>
      <c r="G33" s="30">
        <v>17</v>
      </c>
      <c r="H33" s="30">
        <v>1</v>
      </c>
      <c r="I33" s="30">
        <v>7000</v>
      </c>
      <c r="J33" s="30">
        <v>2291</v>
      </c>
      <c r="K33" s="31">
        <f t="shared" si="0"/>
        <v>1718.25</v>
      </c>
      <c r="L33" s="31">
        <f t="shared" si="1"/>
        <v>57.274999999999999</v>
      </c>
      <c r="M33" s="32">
        <f t="shared" si="2"/>
        <v>14.31875</v>
      </c>
      <c r="N33" s="32">
        <f t="shared" si="3"/>
        <v>32</v>
      </c>
      <c r="O33" s="32">
        <v>32</v>
      </c>
      <c r="P33" s="32">
        <f t="shared" si="4"/>
        <v>4.25</v>
      </c>
      <c r="Q33" s="32">
        <v>1</v>
      </c>
      <c r="R33" s="30">
        <v>0</v>
      </c>
      <c r="S33" s="30">
        <v>125</v>
      </c>
      <c r="T33" s="75">
        <f t="shared" si="5"/>
        <v>0.32575999999999999</v>
      </c>
      <c r="U33" s="25"/>
      <c r="V33" s="25"/>
      <c r="W33" s="25"/>
      <c r="X33" s="25"/>
    </row>
    <row r="34" spans="1:24">
      <c r="A34" s="17">
        <v>24</v>
      </c>
      <c r="B34" s="55" t="s">
        <v>168</v>
      </c>
      <c r="C34" s="30">
        <v>27.8</v>
      </c>
      <c r="D34" s="30">
        <v>26993</v>
      </c>
      <c r="E34" s="30">
        <v>35</v>
      </c>
      <c r="F34" s="30">
        <v>290</v>
      </c>
      <c r="G34" s="30">
        <v>23</v>
      </c>
      <c r="H34" s="30">
        <v>1</v>
      </c>
      <c r="I34" s="30"/>
      <c r="J34" s="30">
        <v>3620</v>
      </c>
      <c r="K34" s="31">
        <f t="shared" si="0"/>
        <v>2715</v>
      </c>
      <c r="L34" s="31">
        <f t="shared" si="1"/>
        <v>90.5</v>
      </c>
      <c r="M34" s="32">
        <f t="shared" si="2"/>
        <v>22.625</v>
      </c>
      <c r="N34" s="32">
        <f t="shared" si="3"/>
        <v>58</v>
      </c>
      <c r="O34" s="32">
        <v>58</v>
      </c>
      <c r="P34" s="32">
        <f t="shared" si="4"/>
        <v>5.75</v>
      </c>
      <c r="Q34" s="32">
        <v>1</v>
      </c>
      <c r="R34" s="30">
        <v>0</v>
      </c>
      <c r="S34" s="30">
        <v>118</v>
      </c>
      <c r="T34" s="75">
        <f t="shared" si="5"/>
        <v>0.26993</v>
      </c>
      <c r="U34" s="25"/>
      <c r="V34" s="25"/>
      <c r="W34" s="25"/>
      <c r="X34" s="25"/>
    </row>
    <row r="35" spans="1:24">
      <c r="A35" s="17">
        <v>25</v>
      </c>
      <c r="B35" s="61" t="s">
        <v>169</v>
      </c>
      <c r="C35" s="30">
        <v>13.5</v>
      </c>
      <c r="D35" s="34">
        <v>47694</v>
      </c>
      <c r="E35" s="30">
        <v>37</v>
      </c>
      <c r="F35" s="30">
        <v>230</v>
      </c>
      <c r="G35" s="30">
        <v>37</v>
      </c>
      <c r="H35" s="30">
        <v>1</v>
      </c>
      <c r="I35" s="30"/>
      <c r="J35" s="30">
        <v>3705</v>
      </c>
      <c r="K35" s="31">
        <f t="shared" si="0"/>
        <v>2778.75</v>
      </c>
      <c r="L35" s="31">
        <f t="shared" si="1"/>
        <v>92.625</v>
      </c>
      <c r="M35" s="32">
        <f t="shared" si="2"/>
        <v>23.15625</v>
      </c>
      <c r="N35" s="32">
        <f t="shared" si="3"/>
        <v>46</v>
      </c>
      <c r="O35" s="32">
        <v>46</v>
      </c>
      <c r="P35" s="32">
        <f t="shared" si="4"/>
        <v>9.25</v>
      </c>
      <c r="Q35" s="32">
        <v>1</v>
      </c>
      <c r="R35" s="30">
        <v>0</v>
      </c>
      <c r="S35" s="30">
        <v>96</v>
      </c>
      <c r="T35" s="75">
        <f t="shared" si="5"/>
        <v>0.47693999999999998</v>
      </c>
      <c r="U35" s="25"/>
      <c r="V35" s="25"/>
      <c r="W35" s="25"/>
      <c r="X35" s="25"/>
    </row>
    <row r="36" spans="1:24">
      <c r="A36" s="17">
        <v>26</v>
      </c>
      <c r="B36" s="61" t="s">
        <v>170</v>
      </c>
      <c r="C36" s="30">
        <v>55.4</v>
      </c>
      <c r="D36" s="30">
        <v>136812</v>
      </c>
      <c r="E36" s="30">
        <v>52</v>
      </c>
      <c r="F36" s="30">
        <v>815</v>
      </c>
      <c r="G36" s="30">
        <v>52</v>
      </c>
      <c r="H36" s="30">
        <v>2</v>
      </c>
      <c r="I36" s="30">
        <v>34721</v>
      </c>
      <c r="J36" s="30">
        <v>10027</v>
      </c>
      <c r="K36" s="31">
        <f t="shared" si="0"/>
        <v>7520.25</v>
      </c>
      <c r="L36" s="31">
        <f t="shared" si="1"/>
        <v>250.67500000000001</v>
      </c>
      <c r="M36" s="32">
        <f t="shared" si="2"/>
        <v>62.668750000000003</v>
      </c>
      <c r="N36" s="32">
        <v>150</v>
      </c>
      <c r="O36" s="32">
        <v>100</v>
      </c>
      <c r="P36" s="32">
        <f t="shared" si="4"/>
        <v>13</v>
      </c>
      <c r="Q36" s="32">
        <v>1</v>
      </c>
      <c r="R36" s="30">
        <v>1</v>
      </c>
      <c r="S36" s="30">
        <v>495</v>
      </c>
      <c r="T36" s="75">
        <f t="shared" si="5"/>
        <v>1.36812</v>
      </c>
      <c r="U36" s="25"/>
      <c r="V36" s="25"/>
      <c r="W36" s="25"/>
      <c r="X36" s="25"/>
    </row>
    <row r="37" spans="1:24">
      <c r="A37" s="23"/>
      <c r="B37" s="57" t="s">
        <v>29</v>
      </c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36"/>
      <c r="N37" s="36"/>
      <c r="O37" s="36"/>
      <c r="P37" s="36"/>
      <c r="Q37" s="36"/>
      <c r="R37" s="35"/>
      <c r="S37" s="35"/>
      <c r="T37" s="75">
        <f t="shared" si="5"/>
        <v>0</v>
      </c>
      <c r="U37" s="25"/>
      <c r="V37" s="25"/>
      <c r="W37" s="25"/>
      <c r="X37" s="25"/>
    </row>
    <row r="38" spans="1:24">
      <c r="A38" s="17">
        <v>27</v>
      </c>
      <c r="B38" s="62" t="s">
        <v>176</v>
      </c>
      <c r="C38" s="30">
        <v>35.43</v>
      </c>
      <c r="D38" s="30">
        <v>52025</v>
      </c>
      <c r="E38" s="30">
        <v>35</v>
      </c>
      <c r="F38" s="30">
        <v>263</v>
      </c>
      <c r="G38" s="30">
        <v>26</v>
      </c>
      <c r="H38" s="30">
        <v>1</v>
      </c>
      <c r="I38" s="30">
        <v>12594</v>
      </c>
      <c r="J38" s="30">
        <v>2374</v>
      </c>
      <c r="K38" s="31">
        <f t="shared" si="0"/>
        <v>1780.5</v>
      </c>
      <c r="L38" s="31">
        <f t="shared" si="1"/>
        <v>59.35</v>
      </c>
      <c r="M38" s="32">
        <f t="shared" si="2"/>
        <v>14.8375</v>
      </c>
      <c r="N38" s="32">
        <f t="shared" si="3"/>
        <v>52.6</v>
      </c>
      <c r="O38" s="32">
        <v>53</v>
      </c>
      <c r="P38" s="32">
        <f t="shared" si="4"/>
        <v>6.5</v>
      </c>
      <c r="Q38" s="32">
        <v>1</v>
      </c>
      <c r="R38" s="30">
        <v>0</v>
      </c>
      <c r="S38" s="30">
        <v>150</v>
      </c>
      <c r="T38" s="75">
        <f t="shared" si="5"/>
        <v>0.52024999999999999</v>
      </c>
      <c r="U38" s="25"/>
      <c r="V38" s="25"/>
      <c r="W38" s="25"/>
      <c r="X38" s="25"/>
    </row>
    <row r="39" spans="1:24">
      <c r="A39" s="17">
        <v>28</v>
      </c>
      <c r="B39" s="62" t="s">
        <v>177</v>
      </c>
      <c r="C39" s="30">
        <v>52.77</v>
      </c>
      <c r="D39" s="30">
        <v>42646</v>
      </c>
      <c r="E39" s="30">
        <v>34</v>
      </c>
      <c r="F39" s="30">
        <v>460</v>
      </c>
      <c r="G39" s="30">
        <v>34</v>
      </c>
      <c r="H39" s="30">
        <v>1</v>
      </c>
      <c r="I39" s="30">
        <v>10419</v>
      </c>
      <c r="J39" s="30">
        <v>4845</v>
      </c>
      <c r="K39" s="31">
        <f t="shared" si="0"/>
        <v>3633.75</v>
      </c>
      <c r="L39" s="31">
        <f t="shared" si="1"/>
        <v>121.125</v>
      </c>
      <c r="M39" s="32">
        <f t="shared" si="2"/>
        <v>30.28125</v>
      </c>
      <c r="N39" s="32">
        <f t="shared" si="3"/>
        <v>92</v>
      </c>
      <c r="O39" s="32">
        <v>92</v>
      </c>
      <c r="P39" s="32">
        <f t="shared" si="4"/>
        <v>8.5</v>
      </c>
      <c r="Q39" s="32">
        <v>1</v>
      </c>
      <c r="R39" s="30">
        <v>0</v>
      </c>
      <c r="S39" s="30">
        <v>110</v>
      </c>
      <c r="T39" s="75">
        <f t="shared" si="5"/>
        <v>0.42646000000000001</v>
      </c>
      <c r="U39" s="25"/>
      <c r="V39" s="25"/>
      <c r="W39" s="25"/>
      <c r="X39" s="25"/>
    </row>
    <row r="40" spans="1:24" ht="26.25">
      <c r="A40" s="23"/>
      <c r="B40" s="57" t="s">
        <v>32</v>
      </c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36"/>
      <c r="N40" s="36"/>
      <c r="O40" s="36"/>
      <c r="P40" s="36"/>
      <c r="Q40" s="36"/>
      <c r="R40" s="35"/>
      <c r="S40" s="35"/>
      <c r="T40" s="75">
        <f t="shared" si="5"/>
        <v>0</v>
      </c>
      <c r="U40" s="25"/>
      <c r="V40" s="25"/>
      <c r="W40" s="25"/>
      <c r="X40" s="25"/>
    </row>
    <row r="41" spans="1:24">
      <c r="A41" s="17">
        <v>29</v>
      </c>
      <c r="B41" s="63" t="s">
        <v>218</v>
      </c>
      <c r="C41" s="30">
        <v>28.1</v>
      </c>
      <c r="D41" s="30">
        <v>76771</v>
      </c>
      <c r="E41" s="30">
        <v>43</v>
      </c>
      <c r="F41" s="30">
        <v>342</v>
      </c>
      <c r="G41" s="30">
        <v>40</v>
      </c>
      <c r="H41" s="30">
        <v>2</v>
      </c>
      <c r="I41" s="30">
        <v>19184</v>
      </c>
      <c r="J41" s="30">
        <v>4263</v>
      </c>
      <c r="K41" s="31">
        <f t="shared" si="0"/>
        <v>3197.25</v>
      </c>
      <c r="L41" s="31">
        <f t="shared" si="1"/>
        <v>106.575</v>
      </c>
      <c r="M41" s="32">
        <f t="shared" si="2"/>
        <v>26.643750000000001</v>
      </c>
      <c r="N41" s="32">
        <v>50</v>
      </c>
      <c r="O41" s="32">
        <v>50</v>
      </c>
      <c r="P41" s="32">
        <f t="shared" si="4"/>
        <v>10</v>
      </c>
      <c r="Q41" s="32">
        <v>1</v>
      </c>
      <c r="R41" s="30">
        <v>0</v>
      </c>
      <c r="S41" s="30">
        <v>260</v>
      </c>
      <c r="T41" s="75">
        <f t="shared" si="5"/>
        <v>0.76771</v>
      </c>
      <c r="U41" s="25"/>
      <c r="V41" s="25"/>
      <c r="W41" s="25"/>
      <c r="X41" s="25"/>
    </row>
    <row r="42" spans="1:24">
      <c r="A42" s="17">
        <v>30</v>
      </c>
      <c r="B42" s="55" t="s">
        <v>219</v>
      </c>
      <c r="C42" s="30">
        <v>24.5</v>
      </c>
      <c r="D42" s="30">
        <v>33465</v>
      </c>
      <c r="E42" s="30">
        <v>30</v>
      </c>
      <c r="F42" s="30">
        <v>173</v>
      </c>
      <c r="G42" s="30">
        <v>29</v>
      </c>
      <c r="H42" s="30">
        <v>1</v>
      </c>
      <c r="I42" s="30">
        <v>8960</v>
      </c>
      <c r="J42" s="30">
        <v>2868</v>
      </c>
      <c r="K42" s="31">
        <f t="shared" si="0"/>
        <v>2151</v>
      </c>
      <c r="L42" s="31">
        <f t="shared" si="1"/>
        <v>71.7</v>
      </c>
      <c r="M42" s="32">
        <f t="shared" si="2"/>
        <v>17.925000000000001</v>
      </c>
      <c r="N42" s="32">
        <f t="shared" si="3"/>
        <v>34.6</v>
      </c>
      <c r="O42" s="32">
        <v>35</v>
      </c>
      <c r="P42" s="32">
        <f t="shared" si="4"/>
        <v>7.25</v>
      </c>
      <c r="Q42" s="32">
        <v>1</v>
      </c>
      <c r="R42" s="30">
        <v>0</v>
      </c>
      <c r="S42" s="30">
        <v>400</v>
      </c>
      <c r="T42" s="75">
        <f t="shared" si="5"/>
        <v>0.33465</v>
      </c>
      <c r="U42" s="25"/>
      <c r="V42" s="25"/>
      <c r="W42" s="25"/>
      <c r="X42" s="25"/>
    </row>
    <row r="43" spans="1:24">
      <c r="A43" s="17">
        <v>31</v>
      </c>
      <c r="B43" s="55" t="s">
        <v>220</v>
      </c>
      <c r="C43" s="30">
        <v>7.18</v>
      </c>
      <c r="D43" s="30">
        <v>24108</v>
      </c>
      <c r="E43" s="30">
        <v>26</v>
      </c>
      <c r="F43" s="30">
        <v>63</v>
      </c>
      <c r="G43" s="30">
        <v>22</v>
      </c>
      <c r="H43" s="30">
        <v>1</v>
      </c>
      <c r="I43" s="30">
        <v>5641</v>
      </c>
      <c r="J43" s="30">
        <v>721</v>
      </c>
      <c r="K43" s="31">
        <f t="shared" si="0"/>
        <v>540.75</v>
      </c>
      <c r="L43" s="31">
        <f t="shared" si="1"/>
        <v>18.024999999999999</v>
      </c>
      <c r="M43" s="32">
        <f t="shared" si="2"/>
        <v>4.5062499999999996</v>
      </c>
      <c r="N43" s="32">
        <f t="shared" si="3"/>
        <v>12.6</v>
      </c>
      <c r="O43" s="32">
        <v>13</v>
      </c>
      <c r="P43" s="32">
        <f t="shared" si="4"/>
        <v>5.5</v>
      </c>
      <c r="Q43" s="32">
        <v>1</v>
      </c>
      <c r="R43" s="30">
        <v>1</v>
      </c>
      <c r="S43" s="30">
        <v>400</v>
      </c>
      <c r="T43" s="75">
        <f t="shared" si="5"/>
        <v>0.24107999999999999</v>
      </c>
      <c r="U43" s="25"/>
      <c r="V43" s="25"/>
      <c r="W43" s="25"/>
      <c r="X43" s="25"/>
    </row>
    <row r="44" spans="1:24">
      <c r="A44" s="17">
        <v>32</v>
      </c>
      <c r="B44" s="55" t="s">
        <v>221</v>
      </c>
      <c r="C44" s="30">
        <v>27</v>
      </c>
      <c r="D44" s="30">
        <v>71038</v>
      </c>
      <c r="E44" s="30">
        <v>42</v>
      </c>
      <c r="F44" s="30">
        <v>309</v>
      </c>
      <c r="G44" s="30">
        <v>42</v>
      </c>
      <c r="H44" s="30">
        <v>2</v>
      </c>
      <c r="I44" s="30">
        <v>17884</v>
      </c>
      <c r="J44" s="30">
        <v>3989</v>
      </c>
      <c r="K44" s="31">
        <f t="shared" si="0"/>
        <v>2991.75</v>
      </c>
      <c r="L44" s="31">
        <f t="shared" si="1"/>
        <v>99.724999999999994</v>
      </c>
      <c r="M44" s="32">
        <f t="shared" si="2"/>
        <v>24.931249999999999</v>
      </c>
      <c r="N44" s="32">
        <f t="shared" si="3"/>
        <v>61.8</v>
      </c>
      <c r="O44" s="32">
        <v>62</v>
      </c>
      <c r="P44" s="32">
        <f t="shared" si="4"/>
        <v>10.5</v>
      </c>
      <c r="Q44" s="32">
        <v>1</v>
      </c>
      <c r="R44" s="30">
        <v>0</v>
      </c>
      <c r="S44" s="30">
        <v>500</v>
      </c>
      <c r="T44" s="75">
        <f t="shared" si="5"/>
        <v>0.71038000000000001</v>
      </c>
      <c r="U44" s="25"/>
      <c r="V44" s="25"/>
      <c r="W44" s="25"/>
      <c r="X44" s="25"/>
    </row>
    <row r="45" spans="1:24">
      <c r="A45" s="17">
        <v>33</v>
      </c>
      <c r="B45" s="55" t="s">
        <v>222</v>
      </c>
      <c r="C45" s="30">
        <v>14.21</v>
      </c>
      <c r="D45" s="30">
        <v>35573</v>
      </c>
      <c r="E45" s="30">
        <v>31</v>
      </c>
      <c r="F45" s="30">
        <v>250</v>
      </c>
      <c r="G45" s="30">
        <v>31</v>
      </c>
      <c r="H45" s="30">
        <v>1</v>
      </c>
      <c r="I45" s="30">
        <v>8245</v>
      </c>
      <c r="J45" s="30">
        <v>2327</v>
      </c>
      <c r="K45" s="31">
        <f t="shared" si="0"/>
        <v>1745.25</v>
      </c>
      <c r="L45" s="31">
        <f t="shared" si="1"/>
        <v>58.174999999999997</v>
      </c>
      <c r="M45" s="32">
        <f t="shared" si="2"/>
        <v>14.543749999999999</v>
      </c>
      <c r="N45" s="32">
        <f t="shared" si="3"/>
        <v>50</v>
      </c>
      <c r="O45" s="32">
        <v>50</v>
      </c>
      <c r="P45" s="32">
        <f t="shared" si="4"/>
        <v>7.75</v>
      </c>
      <c r="Q45" s="32">
        <v>1</v>
      </c>
      <c r="R45" s="30">
        <v>0</v>
      </c>
      <c r="S45" s="30">
        <v>160</v>
      </c>
      <c r="T45" s="75">
        <f t="shared" si="5"/>
        <v>0.35572999999999999</v>
      </c>
      <c r="U45" s="25"/>
      <c r="V45" s="25"/>
      <c r="W45" s="25"/>
      <c r="X45" s="25"/>
    </row>
    <row r="46" spans="1:24">
      <c r="A46" s="17">
        <v>34</v>
      </c>
      <c r="B46" s="61" t="s">
        <v>223</v>
      </c>
      <c r="C46" s="30" t="s">
        <v>151</v>
      </c>
      <c r="D46" s="30">
        <v>31493</v>
      </c>
      <c r="E46" s="30">
        <v>29</v>
      </c>
      <c r="F46" s="30">
        <v>160</v>
      </c>
      <c r="G46" s="30">
        <v>27</v>
      </c>
      <c r="H46" s="30">
        <v>1</v>
      </c>
      <c r="I46" s="34">
        <v>8621</v>
      </c>
      <c r="J46" s="30">
        <v>2808</v>
      </c>
      <c r="K46" s="31">
        <f t="shared" si="0"/>
        <v>2106</v>
      </c>
      <c r="L46" s="31">
        <f t="shared" si="1"/>
        <v>70.2</v>
      </c>
      <c r="M46" s="32">
        <f t="shared" si="2"/>
        <v>17.55</v>
      </c>
      <c r="N46" s="32">
        <f t="shared" si="3"/>
        <v>32</v>
      </c>
      <c r="O46" s="32">
        <v>32</v>
      </c>
      <c r="P46" s="32">
        <f t="shared" si="4"/>
        <v>6.75</v>
      </c>
      <c r="Q46" s="32">
        <v>1</v>
      </c>
      <c r="R46" s="30">
        <v>0</v>
      </c>
      <c r="S46" s="30">
        <v>300</v>
      </c>
      <c r="T46" s="75">
        <f t="shared" si="5"/>
        <v>0.31492999999999999</v>
      </c>
      <c r="U46" s="25"/>
      <c r="V46" s="25"/>
      <c r="W46" s="25"/>
      <c r="X46" s="25"/>
    </row>
    <row r="47" spans="1:24">
      <c r="A47" s="17">
        <v>35</v>
      </c>
      <c r="B47" s="55" t="s">
        <v>152</v>
      </c>
      <c r="C47" s="30">
        <v>12.35</v>
      </c>
      <c r="D47" s="30">
        <v>56000</v>
      </c>
      <c r="E47" s="30">
        <v>33</v>
      </c>
      <c r="F47" s="30">
        <v>335</v>
      </c>
      <c r="G47" s="30">
        <v>33</v>
      </c>
      <c r="H47" s="30">
        <v>1</v>
      </c>
      <c r="I47" s="30">
        <v>14000</v>
      </c>
      <c r="J47" s="30">
        <v>2664</v>
      </c>
      <c r="K47" s="31">
        <f t="shared" si="0"/>
        <v>1998</v>
      </c>
      <c r="L47" s="31">
        <f t="shared" si="1"/>
        <v>66.599999999999994</v>
      </c>
      <c r="M47" s="32">
        <f t="shared" si="2"/>
        <v>16.649999999999999</v>
      </c>
      <c r="N47" s="32">
        <f t="shared" si="3"/>
        <v>67</v>
      </c>
      <c r="O47" s="32">
        <v>67</v>
      </c>
      <c r="P47" s="32">
        <f t="shared" si="4"/>
        <v>8.25</v>
      </c>
      <c r="Q47" s="32">
        <v>1</v>
      </c>
      <c r="R47" s="30">
        <v>0</v>
      </c>
      <c r="S47" s="30">
        <v>0</v>
      </c>
      <c r="T47" s="75">
        <f t="shared" si="5"/>
        <v>0.56000000000000005</v>
      </c>
      <c r="U47" s="25"/>
      <c r="V47" s="25"/>
      <c r="W47" s="25"/>
      <c r="X47" s="25"/>
    </row>
    <row r="48" spans="1:24">
      <c r="A48" s="17">
        <v>36</v>
      </c>
      <c r="B48" s="55" t="s">
        <v>153</v>
      </c>
      <c r="C48" s="30">
        <v>13.6</v>
      </c>
      <c r="D48" s="30">
        <v>28105</v>
      </c>
      <c r="E48" s="30">
        <v>27</v>
      </c>
      <c r="F48" s="30">
        <v>147</v>
      </c>
      <c r="G48" s="30">
        <v>27</v>
      </c>
      <c r="H48" s="30">
        <v>1</v>
      </c>
      <c r="I48" s="30">
        <v>6892</v>
      </c>
      <c r="J48" s="30">
        <v>1978</v>
      </c>
      <c r="K48" s="31">
        <f t="shared" si="0"/>
        <v>1483.5</v>
      </c>
      <c r="L48" s="31">
        <f t="shared" si="1"/>
        <v>49.45</v>
      </c>
      <c r="M48" s="32">
        <f t="shared" si="2"/>
        <v>12.362500000000001</v>
      </c>
      <c r="N48" s="32">
        <f t="shared" si="3"/>
        <v>29.4</v>
      </c>
      <c r="O48" s="32">
        <v>29</v>
      </c>
      <c r="P48" s="32">
        <f t="shared" si="4"/>
        <v>6.75</v>
      </c>
      <c r="Q48" s="32">
        <v>1</v>
      </c>
      <c r="R48" s="30">
        <v>0</v>
      </c>
      <c r="S48" s="30">
        <v>0</v>
      </c>
      <c r="T48" s="75">
        <f t="shared" si="5"/>
        <v>0.28105000000000002</v>
      </c>
      <c r="U48" s="25"/>
      <c r="V48" s="25"/>
      <c r="W48" s="25"/>
      <c r="X48" s="25"/>
    </row>
    <row r="49" spans="1:24">
      <c r="A49" s="17">
        <v>37</v>
      </c>
      <c r="B49" s="55" t="s">
        <v>154</v>
      </c>
      <c r="C49" s="30">
        <v>29.17</v>
      </c>
      <c r="D49" s="30">
        <v>92550</v>
      </c>
      <c r="E49" s="30">
        <v>49</v>
      </c>
      <c r="F49" s="30">
        <v>386</v>
      </c>
      <c r="G49" s="30">
        <v>49</v>
      </c>
      <c r="H49" s="30">
        <v>2</v>
      </c>
      <c r="I49" s="30">
        <v>24015</v>
      </c>
      <c r="J49" s="30">
        <v>6058</v>
      </c>
      <c r="K49" s="31">
        <f t="shared" si="0"/>
        <v>4543.5</v>
      </c>
      <c r="L49" s="31">
        <f t="shared" si="1"/>
        <v>151.44999999999999</v>
      </c>
      <c r="M49" s="32">
        <f t="shared" si="2"/>
        <v>37.862499999999997</v>
      </c>
      <c r="N49" s="32">
        <f t="shared" si="3"/>
        <v>77.2</v>
      </c>
      <c r="O49" s="32">
        <v>77</v>
      </c>
      <c r="P49" s="32">
        <f t="shared" si="4"/>
        <v>12.25</v>
      </c>
      <c r="Q49" s="32">
        <v>1</v>
      </c>
      <c r="R49" s="30">
        <v>1</v>
      </c>
      <c r="S49" s="30">
        <v>82</v>
      </c>
      <c r="T49" s="75">
        <f t="shared" si="5"/>
        <v>0.92549999999999999</v>
      </c>
      <c r="U49" s="25"/>
      <c r="V49" s="25"/>
      <c r="W49" s="25"/>
      <c r="X49" s="25"/>
    </row>
    <row r="50" spans="1:24">
      <c r="A50" s="17">
        <v>38</v>
      </c>
      <c r="B50" s="55" t="s">
        <v>155</v>
      </c>
      <c r="C50" s="30">
        <v>40.04</v>
      </c>
      <c r="D50" s="30">
        <v>38822</v>
      </c>
      <c r="E50" s="30">
        <v>31</v>
      </c>
      <c r="F50" s="30">
        <v>212</v>
      </c>
      <c r="G50" s="30">
        <v>30</v>
      </c>
      <c r="H50" s="30">
        <v>1</v>
      </c>
      <c r="I50" s="30">
        <v>13175</v>
      </c>
      <c r="J50" s="30">
        <v>3936</v>
      </c>
      <c r="K50" s="31">
        <f t="shared" si="0"/>
        <v>2952</v>
      </c>
      <c r="L50" s="31">
        <f t="shared" si="1"/>
        <v>98.4</v>
      </c>
      <c r="M50" s="32">
        <f t="shared" si="2"/>
        <v>24.6</v>
      </c>
      <c r="N50" s="32">
        <f t="shared" si="3"/>
        <v>42.4</v>
      </c>
      <c r="O50" s="32">
        <v>42</v>
      </c>
      <c r="P50" s="32">
        <f t="shared" si="4"/>
        <v>7.5</v>
      </c>
      <c r="Q50" s="32">
        <v>1</v>
      </c>
      <c r="R50" s="30">
        <v>0</v>
      </c>
      <c r="S50" s="30">
        <v>52</v>
      </c>
      <c r="T50" s="75">
        <f t="shared" si="5"/>
        <v>0.38822000000000001</v>
      </c>
      <c r="U50" s="25"/>
      <c r="V50" s="25"/>
      <c r="W50" s="25"/>
      <c r="X50" s="25"/>
    </row>
    <row r="51" spans="1:24">
      <c r="A51" s="17">
        <v>39</v>
      </c>
      <c r="B51" s="55" t="s">
        <v>156</v>
      </c>
      <c r="C51" s="40">
        <v>13.18</v>
      </c>
      <c r="D51" s="30">
        <v>30379</v>
      </c>
      <c r="E51" s="30">
        <v>28</v>
      </c>
      <c r="F51" s="30">
        <v>136</v>
      </c>
      <c r="G51" s="30">
        <v>27</v>
      </c>
      <c r="H51" s="30">
        <v>1</v>
      </c>
      <c r="I51" s="30">
        <v>7334</v>
      </c>
      <c r="J51" s="30">
        <v>2158</v>
      </c>
      <c r="K51" s="31">
        <f t="shared" si="0"/>
        <v>1618.5</v>
      </c>
      <c r="L51" s="31">
        <f t="shared" si="1"/>
        <v>53.95</v>
      </c>
      <c r="M51" s="32">
        <f t="shared" si="2"/>
        <v>13.487500000000001</v>
      </c>
      <c r="N51" s="32">
        <f t="shared" si="3"/>
        <v>27.2</v>
      </c>
      <c r="O51" s="32">
        <v>27</v>
      </c>
      <c r="P51" s="32">
        <f t="shared" si="4"/>
        <v>6.75</v>
      </c>
      <c r="Q51" s="32">
        <v>1</v>
      </c>
      <c r="R51" s="30">
        <v>1</v>
      </c>
      <c r="S51" s="30">
        <v>84</v>
      </c>
      <c r="T51" s="75">
        <f t="shared" si="5"/>
        <v>0.30379</v>
      </c>
      <c r="U51" s="25"/>
      <c r="V51" s="25"/>
      <c r="W51" s="25"/>
      <c r="X51" s="25"/>
    </row>
    <row r="52" spans="1:24">
      <c r="A52" s="17">
        <v>40</v>
      </c>
      <c r="B52" s="55" t="s">
        <v>224</v>
      </c>
      <c r="C52" s="30">
        <v>21.23</v>
      </c>
      <c r="D52" s="30">
        <v>17253</v>
      </c>
      <c r="E52" s="30">
        <v>25</v>
      </c>
      <c r="F52" s="30">
        <v>141</v>
      </c>
      <c r="G52" s="30">
        <v>14</v>
      </c>
      <c r="H52" s="30">
        <v>1</v>
      </c>
      <c r="I52" s="30">
        <v>4816</v>
      </c>
      <c r="J52" s="30">
        <v>1436</v>
      </c>
      <c r="K52" s="31">
        <f t="shared" si="0"/>
        <v>1077</v>
      </c>
      <c r="L52" s="31">
        <f t="shared" si="1"/>
        <v>35.9</v>
      </c>
      <c r="M52" s="32">
        <f t="shared" si="2"/>
        <v>8.9749999999999996</v>
      </c>
      <c r="N52" s="32">
        <f t="shared" si="3"/>
        <v>28.2</v>
      </c>
      <c r="O52" s="32">
        <v>28</v>
      </c>
      <c r="P52" s="32">
        <f t="shared" si="4"/>
        <v>3.5</v>
      </c>
      <c r="Q52" s="32">
        <v>1</v>
      </c>
      <c r="R52" s="30">
        <v>0</v>
      </c>
      <c r="S52" s="30">
        <v>0</v>
      </c>
      <c r="T52" s="75">
        <f t="shared" si="5"/>
        <v>0.17252999999999999</v>
      </c>
      <c r="U52" s="25"/>
      <c r="V52" s="25"/>
      <c r="W52" s="25"/>
      <c r="X52" s="25"/>
    </row>
    <row r="53" spans="1:24">
      <c r="A53" s="17">
        <v>41</v>
      </c>
      <c r="B53" s="55" t="s">
        <v>183</v>
      </c>
      <c r="C53" s="30">
        <v>29.36</v>
      </c>
      <c r="D53" s="30">
        <v>27229</v>
      </c>
      <c r="E53" s="30">
        <v>27</v>
      </c>
      <c r="F53" s="30">
        <v>195</v>
      </c>
      <c r="G53" s="30">
        <v>17</v>
      </c>
      <c r="H53" s="30">
        <v>1</v>
      </c>
      <c r="I53" s="30">
        <v>8190</v>
      </c>
      <c r="J53" s="30">
        <v>2451</v>
      </c>
      <c r="K53" s="31">
        <f t="shared" si="0"/>
        <v>1838.25</v>
      </c>
      <c r="L53" s="31">
        <f t="shared" si="1"/>
        <v>61.274999999999999</v>
      </c>
      <c r="M53" s="32">
        <f t="shared" si="2"/>
        <v>15.31875</v>
      </c>
      <c r="N53" s="32">
        <f t="shared" si="3"/>
        <v>39</v>
      </c>
      <c r="O53" s="32">
        <v>39</v>
      </c>
      <c r="P53" s="32">
        <f t="shared" si="4"/>
        <v>4.25</v>
      </c>
      <c r="Q53" s="32">
        <v>1</v>
      </c>
      <c r="R53" s="30">
        <v>0</v>
      </c>
      <c r="S53" s="30">
        <v>30</v>
      </c>
      <c r="T53" s="75">
        <f t="shared" si="5"/>
        <v>0.27228999999999998</v>
      </c>
      <c r="U53" s="25"/>
      <c r="V53" s="25"/>
      <c r="W53" s="25"/>
      <c r="X53" s="25"/>
    </row>
    <row r="54" spans="1:24">
      <c r="A54" s="17">
        <v>42</v>
      </c>
      <c r="B54" s="61" t="s">
        <v>184</v>
      </c>
      <c r="C54" s="34">
        <v>94.88</v>
      </c>
      <c r="D54" s="34">
        <v>601574</v>
      </c>
      <c r="E54" s="30">
        <v>74</v>
      </c>
      <c r="F54" s="30">
        <v>2570</v>
      </c>
      <c r="G54" s="30">
        <v>74</v>
      </c>
      <c r="H54" s="30">
        <v>3</v>
      </c>
      <c r="I54" s="34">
        <v>146573</v>
      </c>
      <c r="J54" s="34">
        <v>30684</v>
      </c>
      <c r="K54" s="31">
        <f t="shared" si="0"/>
        <v>23013</v>
      </c>
      <c r="L54" s="31">
        <f t="shared" si="1"/>
        <v>767.1</v>
      </c>
      <c r="M54" s="32">
        <f t="shared" si="2"/>
        <v>191.77500000000001</v>
      </c>
      <c r="N54" s="32">
        <v>380</v>
      </c>
      <c r="O54" s="32">
        <v>200</v>
      </c>
      <c r="P54" s="32">
        <f t="shared" si="4"/>
        <v>18.5</v>
      </c>
      <c r="Q54" s="32">
        <v>1</v>
      </c>
      <c r="R54" s="34">
        <v>10</v>
      </c>
      <c r="S54" s="34">
        <v>3000</v>
      </c>
      <c r="T54" s="75">
        <f t="shared" si="5"/>
        <v>6.0157400000000001</v>
      </c>
      <c r="U54" s="25"/>
      <c r="V54" s="25"/>
      <c r="W54" s="25"/>
      <c r="X54" s="25"/>
    </row>
    <row r="55" spans="1:24">
      <c r="A55" s="23"/>
      <c r="B55" s="57" t="s">
        <v>46</v>
      </c>
      <c r="C55" s="35"/>
      <c r="D55" s="35"/>
      <c r="E55" s="35"/>
      <c r="F55" s="35"/>
      <c r="G55" s="35"/>
      <c r="H55" s="35"/>
      <c r="I55" s="35"/>
      <c r="J55" s="35"/>
      <c r="K55" s="35"/>
      <c r="L55" s="36"/>
      <c r="M55" s="36"/>
      <c r="N55" s="36"/>
      <c r="O55" s="36"/>
      <c r="P55" s="36"/>
      <c r="Q55" s="36"/>
      <c r="R55" s="35"/>
      <c r="S55" s="35"/>
      <c r="T55" s="75">
        <f t="shared" si="5"/>
        <v>0</v>
      </c>
      <c r="U55" s="25"/>
      <c r="V55" s="25"/>
      <c r="W55" s="25"/>
      <c r="X55" s="25"/>
    </row>
    <row r="56" spans="1:24">
      <c r="A56" s="17">
        <v>43</v>
      </c>
      <c r="B56" s="58" t="s">
        <v>139</v>
      </c>
      <c r="C56" s="30">
        <v>29.66</v>
      </c>
      <c r="D56" s="30">
        <v>69006</v>
      </c>
      <c r="E56" s="30">
        <v>43</v>
      </c>
      <c r="F56" s="30">
        <v>434</v>
      </c>
      <c r="G56" s="30">
        <v>43</v>
      </c>
      <c r="H56" s="30">
        <v>2</v>
      </c>
      <c r="I56" s="30">
        <v>30106</v>
      </c>
      <c r="J56" s="30">
        <v>4825</v>
      </c>
      <c r="K56" s="31">
        <f t="shared" si="0"/>
        <v>3618.75</v>
      </c>
      <c r="L56" s="31">
        <f t="shared" si="1"/>
        <v>120.625</v>
      </c>
      <c r="M56" s="32">
        <f t="shared" si="2"/>
        <v>30.15625</v>
      </c>
      <c r="N56" s="32">
        <f t="shared" si="3"/>
        <v>86.8</v>
      </c>
      <c r="O56" s="32">
        <v>87</v>
      </c>
      <c r="P56" s="32">
        <f t="shared" si="4"/>
        <v>10.75</v>
      </c>
      <c r="Q56" s="32">
        <v>1</v>
      </c>
      <c r="R56" s="30">
        <v>1</v>
      </c>
      <c r="S56" s="30">
        <v>450</v>
      </c>
      <c r="T56" s="75">
        <f t="shared" si="5"/>
        <v>0.69006000000000001</v>
      </c>
      <c r="U56" s="25"/>
      <c r="V56" s="25"/>
      <c r="W56" s="25"/>
      <c r="X56" s="25"/>
    </row>
    <row r="57" spans="1:24">
      <c r="A57" s="17">
        <v>44</v>
      </c>
      <c r="B57" s="64" t="s">
        <v>140</v>
      </c>
      <c r="C57" s="41">
        <v>34.799999999999997</v>
      </c>
      <c r="D57" s="41">
        <v>54071</v>
      </c>
      <c r="E57" s="41">
        <v>37</v>
      </c>
      <c r="F57" s="41">
        <v>371</v>
      </c>
      <c r="G57" s="41">
        <v>37</v>
      </c>
      <c r="H57" s="41">
        <v>2</v>
      </c>
      <c r="I57" s="41">
        <v>13156</v>
      </c>
      <c r="J57" s="41">
        <v>4229</v>
      </c>
      <c r="K57" s="31">
        <f t="shared" si="0"/>
        <v>3171.75</v>
      </c>
      <c r="L57" s="31">
        <f t="shared" si="1"/>
        <v>105.72499999999999</v>
      </c>
      <c r="M57" s="32">
        <f t="shared" si="2"/>
        <v>26.431249999999999</v>
      </c>
      <c r="N57" s="32">
        <f t="shared" si="3"/>
        <v>74.2</v>
      </c>
      <c r="O57" s="32">
        <v>74</v>
      </c>
      <c r="P57" s="32">
        <f t="shared" si="4"/>
        <v>9.25</v>
      </c>
      <c r="Q57" s="32">
        <v>1</v>
      </c>
      <c r="R57" s="41">
        <v>0</v>
      </c>
      <c r="S57" s="41">
        <v>70</v>
      </c>
      <c r="T57" s="75">
        <f t="shared" si="5"/>
        <v>0.54071000000000002</v>
      </c>
      <c r="U57" s="25"/>
      <c r="V57" s="25"/>
      <c r="W57" s="25"/>
      <c r="X57" s="25"/>
    </row>
    <row r="58" spans="1:24">
      <c r="A58" s="17">
        <v>45</v>
      </c>
      <c r="B58" s="58" t="s">
        <v>141</v>
      </c>
      <c r="C58" s="30">
        <v>12.41</v>
      </c>
      <c r="D58" s="30">
        <v>59095</v>
      </c>
      <c r="E58" s="30">
        <v>32</v>
      </c>
      <c r="F58" s="30">
        <v>290</v>
      </c>
      <c r="G58" s="30">
        <v>32</v>
      </c>
      <c r="H58" s="30">
        <v>1</v>
      </c>
      <c r="I58" s="30">
        <v>10200</v>
      </c>
      <c r="J58" s="30">
        <v>3388</v>
      </c>
      <c r="K58" s="31">
        <f t="shared" si="0"/>
        <v>2541</v>
      </c>
      <c r="L58" s="31">
        <f t="shared" si="1"/>
        <v>84.7</v>
      </c>
      <c r="M58" s="32">
        <f t="shared" si="2"/>
        <v>21.175000000000001</v>
      </c>
      <c r="N58" s="32">
        <f t="shared" si="3"/>
        <v>58</v>
      </c>
      <c r="O58" s="32">
        <v>58</v>
      </c>
      <c r="P58" s="32">
        <f t="shared" si="4"/>
        <v>8</v>
      </c>
      <c r="Q58" s="32">
        <v>1</v>
      </c>
      <c r="R58" s="30">
        <v>0</v>
      </c>
      <c r="S58" s="30">
        <v>112</v>
      </c>
      <c r="T58" s="75">
        <f t="shared" si="5"/>
        <v>0.59094999999999998</v>
      </c>
      <c r="U58" s="25"/>
      <c r="V58" s="25"/>
      <c r="W58" s="25"/>
      <c r="X58" s="25"/>
    </row>
    <row r="59" spans="1:24">
      <c r="A59" s="17">
        <v>46</v>
      </c>
      <c r="B59" s="58" t="s">
        <v>142</v>
      </c>
      <c r="C59" s="30">
        <v>25.23</v>
      </c>
      <c r="D59" s="30">
        <v>49481</v>
      </c>
      <c r="E59" s="30">
        <v>36</v>
      </c>
      <c r="F59" s="30">
        <v>257</v>
      </c>
      <c r="G59" s="30">
        <v>36</v>
      </c>
      <c r="H59" s="30">
        <v>1</v>
      </c>
      <c r="I59" s="30">
        <v>12486</v>
      </c>
      <c r="J59" s="30">
        <v>4014</v>
      </c>
      <c r="K59" s="31">
        <f t="shared" si="0"/>
        <v>3010.5</v>
      </c>
      <c r="L59" s="31">
        <f t="shared" si="1"/>
        <v>100.35</v>
      </c>
      <c r="M59" s="32">
        <f t="shared" si="2"/>
        <v>25.087499999999999</v>
      </c>
      <c r="N59" s="32">
        <f t="shared" si="3"/>
        <v>51.4</v>
      </c>
      <c r="O59" s="32">
        <v>51</v>
      </c>
      <c r="P59" s="32">
        <f t="shared" si="4"/>
        <v>9</v>
      </c>
      <c r="Q59" s="32">
        <v>1</v>
      </c>
      <c r="R59" s="30">
        <v>0</v>
      </c>
      <c r="S59" s="30">
        <v>31</v>
      </c>
      <c r="T59" s="75">
        <f t="shared" si="5"/>
        <v>0.49481000000000003</v>
      </c>
      <c r="U59" s="25"/>
      <c r="V59" s="25"/>
      <c r="W59" s="25"/>
      <c r="X59" s="25"/>
    </row>
    <row r="60" spans="1:24">
      <c r="A60" s="17">
        <v>47</v>
      </c>
      <c r="B60" s="58" t="s">
        <v>143</v>
      </c>
      <c r="C60" s="30">
        <v>51.34</v>
      </c>
      <c r="D60" s="30">
        <v>67050</v>
      </c>
      <c r="E60" s="30">
        <v>38</v>
      </c>
      <c r="F60" s="30">
        <v>557</v>
      </c>
      <c r="G60" s="30">
        <v>38</v>
      </c>
      <c r="H60" s="30">
        <f>SUM(H58:H59)</f>
        <v>2</v>
      </c>
      <c r="I60" s="30">
        <v>18481</v>
      </c>
      <c r="J60" s="30">
        <v>5544</v>
      </c>
      <c r="K60" s="31">
        <f t="shared" si="0"/>
        <v>4158</v>
      </c>
      <c r="L60" s="31">
        <f t="shared" si="1"/>
        <v>138.6</v>
      </c>
      <c r="M60" s="32">
        <f t="shared" si="2"/>
        <v>34.65</v>
      </c>
      <c r="N60" s="32">
        <f t="shared" si="3"/>
        <v>111.4</v>
      </c>
      <c r="O60" s="32">
        <v>111</v>
      </c>
      <c r="P60" s="32">
        <f t="shared" si="4"/>
        <v>9.5</v>
      </c>
      <c r="Q60" s="32">
        <v>1</v>
      </c>
      <c r="R60" s="30">
        <v>1</v>
      </c>
      <c r="S60" s="30">
        <v>50</v>
      </c>
      <c r="T60" s="75">
        <f t="shared" si="5"/>
        <v>0.67049999999999998</v>
      </c>
      <c r="U60" s="25"/>
      <c r="V60" s="25"/>
      <c r="W60" s="25"/>
      <c r="X60" s="25"/>
    </row>
    <row r="61" spans="1:24" ht="26.25">
      <c r="A61" s="17">
        <v>48</v>
      </c>
      <c r="B61" s="65" t="s">
        <v>144</v>
      </c>
      <c r="C61" s="40">
        <v>33.57</v>
      </c>
      <c r="D61" s="40">
        <v>62521</v>
      </c>
      <c r="E61" s="40">
        <v>41</v>
      </c>
      <c r="F61" s="40">
        <v>303</v>
      </c>
      <c r="G61" s="40">
        <v>41</v>
      </c>
      <c r="H61" s="40">
        <v>2</v>
      </c>
      <c r="I61" s="40">
        <v>16696</v>
      </c>
      <c r="J61" s="40">
        <v>4941</v>
      </c>
      <c r="K61" s="31">
        <f t="shared" si="0"/>
        <v>3705.75</v>
      </c>
      <c r="L61" s="31">
        <f t="shared" si="1"/>
        <v>123.52500000000001</v>
      </c>
      <c r="M61" s="32">
        <f t="shared" si="2"/>
        <v>30.881250000000001</v>
      </c>
      <c r="N61" s="32">
        <f t="shared" si="3"/>
        <v>60.6</v>
      </c>
      <c r="O61" s="32">
        <v>61</v>
      </c>
      <c r="P61" s="32">
        <f t="shared" si="4"/>
        <v>10.25</v>
      </c>
      <c r="Q61" s="32">
        <v>1</v>
      </c>
      <c r="R61" s="40">
        <v>0</v>
      </c>
      <c r="S61" s="40">
        <v>35</v>
      </c>
      <c r="T61" s="75">
        <f t="shared" si="5"/>
        <v>0.62521000000000004</v>
      </c>
      <c r="U61" s="25"/>
      <c r="V61" s="25"/>
      <c r="W61" s="25"/>
      <c r="X61" s="25"/>
    </row>
    <row r="62" spans="1:24">
      <c r="A62" s="17">
        <v>49</v>
      </c>
      <c r="B62" s="58" t="s">
        <v>145</v>
      </c>
      <c r="C62" s="30">
        <v>28.96</v>
      </c>
      <c r="D62" s="30">
        <v>77838</v>
      </c>
      <c r="E62" s="30">
        <v>44</v>
      </c>
      <c r="F62" s="30">
        <v>659</v>
      </c>
      <c r="G62" s="30">
        <v>44</v>
      </c>
      <c r="H62" s="30">
        <v>2</v>
      </c>
      <c r="I62" s="30">
        <v>70868</v>
      </c>
      <c r="J62" s="30">
        <v>4110</v>
      </c>
      <c r="K62" s="31">
        <f t="shared" si="0"/>
        <v>3082.5</v>
      </c>
      <c r="L62" s="31">
        <f t="shared" si="1"/>
        <v>102.75</v>
      </c>
      <c r="M62" s="32">
        <f t="shared" si="2"/>
        <v>25.6875</v>
      </c>
      <c r="N62" s="32">
        <f t="shared" si="3"/>
        <v>131.80000000000001</v>
      </c>
      <c r="O62" s="32">
        <v>132</v>
      </c>
      <c r="P62" s="32">
        <f t="shared" si="4"/>
        <v>11</v>
      </c>
      <c r="Q62" s="32">
        <v>1</v>
      </c>
      <c r="R62" s="30">
        <v>1</v>
      </c>
      <c r="S62" s="30">
        <v>150</v>
      </c>
      <c r="T62" s="75">
        <f t="shared" si="5"/>
        <v>0.77837999999999996</v>
      </c>
      <c r="U62" s="25"/>
      <c r="V62" s="25"/>
      <c r="W62" s="25"/>
      <c r="X62" s="25"/>
    </row>
    <row r="63" spans="1:24">
      <c r="A63" s="17">
        <v>50</v>
      </c>
      <c r="B63" s="59" t="s">
        <v>146</v>
      </c>
      <c r="C63" s="34">
        <v>101.42</v>
      </c>
      <c r="D63" s="34">
        <v>315596</v>
      </c>
      <c r="E63" s="34">
        <v>55</v>
      </c>
      <c r="F63" s="30">
        <f>430+431</f>
        <v>861</v>
      </c>
      <c r="G63" s="34">
        <v>55</v>
      </c>
      <c r="H63" s="34">
        <v>2</v>
      </c>
      <c r="I63" s="30">
        <v>86401</v>
      </c>
      <c r="J63" s="34">
        <v>21779</v>
      </c>
      <c r="K63" s="31">
        <f t="shared" si="0"/>
        <v>16334.25</v>
      </c>
      <c r="L63" s="31">
        <f t="shared" si="1"/>
        <v>544.47500000000002</v>
      </c>
      <c r="M63" s="32">
        <f t="shared" si="2"/>
        <v>136.11875000000001</v>
      </c>
      <c r="N63" s="32">
        <v>174</v>
      </c>
      <c r="O63" s="32">
        <v>174</v>
      </c>
      <c r="P63" s="32">
        <f t="shared" si="4"/>
        <v>13.75</v>
      </c>
      <c r="Q63" s="32">
        <v>1</v>
      </c>
      <c r="R63" s="34">
        <v>1</v>
      </c>
      <c r="S63" s="34">
        <v>780</v>
      </c>
      <c r="T63" s="75">
        <f t="shared" si="5"/>
        <v>3.1559599999999999</v>
      </c>
      <c r="U63" s="25"/>
      <c r="V63" s="25"/>
      <c r="W63" s="25"/>
      <c r="X63" s="25"/>
    </row>
    <row r="64" spans="1:24">
      <c r="A64" s="23"/>
      <c r="B64" s="57" t="s">
        <v>54</v>
      </c>
      <c r="C64" s="35"/>
      <c r="D64" s="35"/>
      <c r="E64" s="35"/>
      <c r="F64" s="35"/>
      <c r="G64" s="35"/>
      <c r="H64" s="35"/>
      <c r="I64" s="35"/>
      <c r="J64" s="35"/>
      <c r="K64" s="35"/>
      <c r="L64" s="36"/>
      <c r="M64" s="36"/>
      <c r="N64" s="36"/>
      <c r="O64" s="36"/>
      <c r="P64" s="36"/>
      <c r="Q64" s="36"/>
      <c r="R64" s="35"/>
      <c r="S64" s="35"/>
      <c r="T64" s="75">
        <f t="shared" si="5"/>
        <v>0</v>
      </c>
      <c r="U64" s="25"/>
      <c r="V64" s="25"/>
      <c r="W64" s="25"/>
      <c r="X64" s="25"/>
    </row>
    <row r="65" spans="1:24">
      <c r="A65" s="17">
        <v>51</v>
      </c>
      <c r="B65" s="55" t="s">
        <v>127</v>
      </c>
      <c r="C65" s="30">
        <v>14.71</v>
      </c>
      <c r="D65" s="30">
        <v>31884</v>
      </c>
      <c r="E65" s="30">
        <v>29</v>
      </c>
      <c r="F65" s="30">
        <v>252</v>
      </c>
      <c r="G65" s="30">
        <v>29</v>
      </c>
      <c r="H65" s="30">
        <v>1</v>
      </c>
      <c r="I65" s="30">
        <v>10714</v>
      </c>
      <c r="J65" s="30">
        <v>4237</v>
      </c>
      <c r="K65" s="31">
        <f t="shared" si="0"/>
        <v>3177.75</v>
      </c>
      <c r="L65" s="31">
        <f t="shared" si="1"/>
        <v>105.925</v>
      </c>
      <c r="M65" s="32">
        <f t="shared" si="2"/>
        <v>26.481249999999999</v>
      </c>
      <c r="N65" s="32">
        <f t="shared" si="3"/>
        <v>50.4</v>
      </c>
      <c r="O65" s="32">
        <v>50</v>
      </c>
      <c r="P65" s="32">
        <f t="shared" si="4"/>
        <v>7.25</v>
      </c>
      <c r="Q65" s="32">
        <v>1</v>
      </c>
      <c r="R65" s="30">
        <v>0</v>
      </c>
      <c r="S65" s="30">
        <v>51</v>
      </c>
      <c r="T65" s="75">
        <f t="shared" si="5"/>
        <v>0.31884000000000001</v>
      </c>
      <c r="U65" s="25"/>
      <c r="V65" s="25"/>
      <c r="W65" s="25"/>
      <c r="X65" s="25"/>
    </row>
    <row r="66" spans="1:24">
      <c r="A66" s="17">
        <v>52</v>
      </c>
      <c r="B66" s="55" t="s">
        <v>128</v>
      </c>
      <c r="C66" s="30">
        <v>32.659999999999997</v>
      </c>
      <c r="D66" s="30">
        <v>53755</v>
      </c>
      <c r="E66" s="30">
        <v>36</v>
      </c>
      <c r="F66" s="30">
        <v>343</v>
      </c>
      <c r="G66" s="30">
        <v>36</v>
      </c>
      <c r="H66" s="30">
        <v>1</v>
      </c>
      <c r="I66" s="30">
        <v>17244</v>
      </c>
      <c r="J66" s="30">
        <v>6120</v>
      </c>
      <c r="K66" s="31">
        <f t="shared" si="0"/>
        <v>4590</v>
      </c>
      <c r="L66" s="31">
        <f t="shared" si="1"/>
        <v>153</v>
      </c>
      <c r="M66" s="32">
        <f t="shared" si="2"/>
        <v>38.25</v>
      </c>
      <c r="N66" s="32">
        <f t="shared" si="3"/>
        <v>68.599999999999994</v>
      </c>
      <c r="O66" s="32">
        <v>69</v>
      </c>
      <c r="P66" s="32">
        <f t="shared" si="4"/>
        <v>9</v>
      </c>
      <c r="Q66" s="32">
        <v>1</v>
      </c>
      <c r="R66" s="30">
        <v>0</v>
      </c>
      <c r="S66" s="30">
        <v>42</v>
      </c>
      <c r="T66" s="75">
        <f t="shared" si="5"/>
        <v>0.53754999999999997</v>
      </c>
      <c r="U66" s="25"/>
      <c r="V66" s="25"/>
      <c r="W66" s="25"/>
      <c r="X66" s="25"/>
    </row>
    <row r="67" spans="1:24">
      <c r="A67" s="17">
        <v>53</v>
      </c>
      <c r="B67" s="55" t="s">
        <v>129</v>
      </c>
      <c r="C67" s="30">
        <v>32.33</v>
      </c>
      <c r="D67" s="30">
        <v>43528</v>
      </c>
      <c r="E67" s="30">
        <v>33</v>
      </c>
      <c r="F67" s="30">
        <v>362</v>
      </c>
      <c r="G67" s="30">
        <v>33</v>
      </c>
      <c r="H67" s="30">
        <v>1</v>
      </c>
      <c r="I67" s="30">
        <v>10407</v>
      </c>
      <c r="J67" s="30">
        <v>3200</v>
      </c>
      <c r="K67" s="31">
        <f t="shared" si="0"/>
        <v>2400</v>
      </c>
      <c r="L67" s="31">
        <f t="shared" si="1"/>
        <v>80</v>
      </c>
      <c r="M67" s="32">
        <f t="shared" si="2"/>
        <v>20</v>
      </c>
      <c r="N67" s="32">
        <v>20</v>
      </c>
      <c r="O67" s="32">
        <v>20</v>
      </c>
      <c r="P67" s="32">
        <f t="shared" si="4"/>
        <v>8.25</v>
      </c>
      <c r="Q67" s="32">
        <v>1</v>
      </c>
      <c r="R67" s="30">
        <v>0</v>
      </c>
      <c r="S67" s="30"/>
      <c r="T67" s="75">
        <f t="shared" si="5"/>
        <v>0.43528</v>
      </c>
      <c r="U67" s="25"/>
      <c r="V67" s="25"/>
      <c r="W67" s="25"/>
      <c r="X67" s="25"/>
    </row>
    <row r="68" spans="1:24">
      <c r="A68" s="17">
        <v>54</v>
      </c>
      <c r="B68" s="55" t="s">
        <v>130</v>
      </c>
      <c r="C68" s="30">
        <v>32</v>
      </c>
      <c r="D68" s="30">
        <v>39919</v>
      </c>
      <c r="E68" s="30">
        <v>33</v>
      </c>
      <c r="F68" s="30">
        <v>232</v>
      </c>
      <c r="G68" s="30">
        <v>19</v>
      </c>
      <c r="H68" s="30">
        <v>1</v>
      </c>
      <c r="I68" s="30">
        <v>10152</v>
      </c>
      <c r="J68" s="30">
        <v>2906</v>
      </c>
      <c r="K68" s="31">
        <f t="shared" si="0"/>
        <v>2179.5</v>
      </c>
      <c r="L68" s="31">
        <f t="shared" si="1"/>
        <v>72.650000000000006</v>
      </c>
      <c r="M68" s="32">
        <f t="shared" si="2"/>
        <v>18.162500000000001</v>
      </c>
      <c r="N68" s="32">
        <f t="shared" si="3"/>
        <v>46.4</v>
      </c>
      <c r="O68" s="32">
        <v>46</v>
      </c>
      <c r="P68" s="32">
        <f t="shared" si="4"/>
        <v>4.75</v>
      </c>
      <c r="Q68" s="32">
        <v>1</v>
      </c>
      <c r="R68" s="30">
        <v>0</v>
      </c>
      <c r="S68" s="30">
        <v>100</v>
      </c>
      <c r="T68" s="75">
        <f t="shared" si="5"/>
        <v>0.39918999999999999</v>
      </c>
      <c r="U68" s="25"/>
      <c r="V68" s="25"/>
      <c r="W68" s="25"/>
      <c r="X68" s="25"/>
    </row>
    <row r="69" spans="1:24">
      <c r="A69" s="17">
        <v>55</v>
      </c>
      <c r="B69" s="55" t="s">
        <v>131</v>
      </c>
      <c r="C69" s="30">
        <v>15.84</v>
      </c>
      <c r="D69" s="30">
        <v>28632</v>
      </c>
      <c r="E69" s="30">
        <v>28</v>
      </c>
      <c r="F69" s="30">
        <v>160</v>
      </c>
      <c r="G69" s="30">
        <v>16</v>
      </c>
      <c r="H69" s="30">
        <v>1</v>
      </c>
      <c r="I69" s="30">
        <v>5897</v>
      </c>
      <c r="J69" s="30">
        <v>2011</v>
      </c>
      <c r="K69" s="31">
        <f t="shared" si="0"/>
        <v>1508.25</v>
      </c>
      <c r="L69" s="31">
        <f t="shared" si="1"/>
        <v>50.274999999999999</v>
      </c>
      <c r="M69" s="32">
        <f t="shared" si="2"/>
        <v>12.56875</v>
      </c>
      <c r="N69" s="32">
        <f t="shared" si="3"/>
        <v>32</v>
      </c>
      <c r="O69" s="32">
        <v>32</v>
      </c>
      <c r="P69" s="32">
        <f t="shared" si="4"/>
        <v>4</v>
      </c>
      <c r="Q69" s="32">
        <v>1</v>
      </c>
      <c r="R69" s="30">
        <v>0</v>
      </c>
      <c r="S69" s="30"/>
      <c r="T69" s="75">
        <f t="shared" si="5"/>
        <v>0.28632000000000002</v>
      </c>
      <c r="U69" s="25"/>
      <c r="V69" s="25"/>
      <c r="W69" s="25"/>
      <c r="X69" s="25"/>
    </row>
    <row r="70" spans="1:24">
      <c r="A70" s="17">
        <v>56</v>
      </c>
      <c r="B70" s="55" t="s">
        <v>132</v>
      </c>
      <c r="C70" s="30">
        <v>33</v>
      </c>
      <c r="D70" s="30">
        <v>31902</v>
      </c>
      <c r="E70" s="30">
        <v>29</v>
      </c>
      <c r="F70" s="30">
        <v>230</v>
      </c>
      <c r="G70" s="30">
        <v>17</v>
      </c>
      <c r="H70" s="30">
        <v>1</v>
      </c>
      <c r="I70" s="30">
        <v>8718</v>
      </c>
      <c r="J70" s="30">
        <v>2255</v>
      </c>
      <c r="K70" s="31">
        <f t="shared" si="0"/>
        <v>1691.25</v>
      </c>
      <c r="L70" s="31">
        <f t="shared" si="1"/>
        <v>56.375</v>
      </c>
      <c r="M70" s="32">
        <f t="shared" si="2"/>
        <v>14.09375</v>
      </c>
      <c r="N70" s="32">
        <f t="shared" si="3"/>
        <v>46</v>
      </c>
      <c r="O70" s="32">
        <v>46</v>
      </c>
      <c r="P70" s="32">
        <f t="shared" si="4"/>
        <v>4.25</v>
      </c>
      <c r="Q70" s="32">
        <v>1</v>
      </c>
      <c r="R70" s="30">
        <v>0</v>
      </c>
      <c r="S70" s="30">
        <v>60</v>
      </c>
      <c r="T70" s="75">
        <f t="shared" si="5"/>
        <v>0.31902000000000003</v>
      </c>
      <c r="U70" s="25"/>
      <c r="V70" s="25"/>
      <c r="W70" s="25"/>
      <c r="X70" s="25"/>
    </row>
    <row r="71" spans="1:24">
      <c r="A71" s="17">
        <v>57</v>
      </c>
      <c r="B71" s="55" t="s">
        <v>133</v>
      </c>
      <c r="C71" s="30">
        <v>26.6</v>
      </c>
      <c r="D71" s="30">
        <v>130767</v>
      </c>
      <c r="E71" s="30">
        <v>52</v>
      </c>
      <c r="F71" s="30">
        <v>834</v>
      </c>
      <c r="G71" s="30">
        <v>52</v>
      </c>
      <c r="H71" s="30">
        <v>2</v>
      </c>
      <c r="I71" s="30">
        <v>44716</v>
      </c>
      <c r="J71" s="30">
        <v>10330</v>
      </c>
      <c r="K71" s="31">
        <f t="shared" si="0"/>
        <v>7747.5</v>
      </c>
      <c r="L71" s="31">
        <f t="shared" si="1"/>
        <v>258.25</v>
      </c>
      <c r="M71" s="32">
        <f t="shared" si="2"/>
        <v>64.5625</v>
      </c>
      <c r="N71" s="32">
        <v>142</v>
      </c>
      <c r="O71" s="32">
        <v>100</v>
      </c>
      <c r="P71" s="32">
        <f t="shared" si="4"/>
        <v>13</v>
      </c>
      <c r="Q71" s="32">
        <v>1</v>
      </c>
      <c r="R71" s="30">
        <v>0</v>
      </c>
      <c r="S71" s="30">
        <v>850</v>
      </c>
      <c r="T71" s="75">
        <f t="shared" si="5"/>
        <v>1.3076700000000001</v>
      </c>
      <c r="U71" s="25"/>
      <c r="V71" s="25"/>
      <c r="W71" s="25"/>
      <c r="X71" s="25"/>
    </row>
    <row r="72" spans="1:24" ht="26.25">
      <c r="A72" s="23"/>
      <c r="B72" s="57" t="s">
        <v>61</v>
      </c>
      <c r="C72" s="35"/>
      <c r="D72" s="35"/>
      <c r="E72" s="35"/>
      <c r="F72" s="35"/>
      <c r="G72" s="35"/>
      <c r="H72" s="35"/>
      <c r="I72" s="35"/>
      <c r="J72" s="35"/>
      <c r="K72" s="35"/>
      <c r="L72" s="36"/>
      <c r="M72" s="36"/>
      <c r="N72" s="36"/>
      <c r="O72" s="36"/>
      <c r="P72" s="36"/>
      <c r="Q72" s="36"/>
      <c r="R72" s="35"/>
      <c r="S72" s="35"/>
      <c r="T72" s="75">
        <f t="shared" ref="T72:T112" si="6">SUM(D72/100000)</f>
        <v>0</v>
      </c>
      <c r="U72" s="25"/>
      <c r="V72" s="25"/>
      <c r="W72" s="25"/>
      <c r="X72" s="25"/>
    </row>
    <row r="73" spans="1:24">
      <c r="A73" s="17">
        <v>58</v>
      </c>
      <c r="B73" s="66" t="s">
        <v>188</v>
      </c>
      <c r="C73" s="38" t="s">
        <v>212</v>
      </c>
      <c r="D73" s="38">
        <v>48342</v>
      </c>
      <c r="E73" s="38">
        <v>32</v>
      </c>
      <c r="F73" s="38">
        <v>197</v>
      </c>
      <c r="G73" s="38">
        <v>32</v>
      </c>
      <c r="H73" s="38">
        <v>1</v>
      </c>
      <c r="I73" s="38">
        <v>8320</v>
      </c>
      <c r="J73" s="38">
        <v>1716</v>
      </c>
      <c r="K73" s="31">
        <f t="shared" ref="K73:K112" si="7">(J73*75/100)</f>
        <v>1287</v>
      </c>
      <c r="L73" s="31">
        <f t="shared" ref="L73:L111" si="8">(J73-K73)/10</f>
        <v>42.9</v>
      </c>
      <c r="M73" s="32">
        <f t="shared" ref="M73:M112" si="9">(L73*25)/100</f>
        <v>10.725</v>
      </c>
      <c r="N73" s="32">
        <f t="shared" ref="N73:N111" si="10">(F73*20)/100</f>
        <v>39.4</v>
      </c>
      <c r="O73" s="32">
        <v>39</v>
      </c>
      <c r="P73" s="32">
        <f t="shared" ref="P73:P112" si="11">(G73*25/100)</f>
        <v>8</v>
      </c>
      <c r="Q73" s="32">
        <v>1</v>
      </c>
      <c r="R73" s="30">
        <v>0</v>
      </c>
      <c r="S73" s="38">
        <v>40</v>
      </c>
      <c r="T73" s="75">
        <f t="shared" si="6"/>
        <v>0.48342000000000002</v>
      </c>
      <c r="U73" s="25"/>
      <c r="V73" s="25"/>
      <c r="W73" s="25"/>
      <c r="X73" s="25"/>
    </row>
    <row r="74" spans="1:24">
      <c r="A74" s="17">
        <v>59</v>
      </c>
      <c r="B74" s="66" t="s">
        <v>189</v>
      </c>
      <c r="C74" s="38">
        <v>53.06</v>
      </c>
      <c r="D74" s="38">
        <v>97112</v>
      </c>
      <c r="E74" s="38">
        <v>50</v>
      </c>
      <c r="F74" s="38">
        <v>590</v>
      </c>
      <c r="G74" s="38">
        <v>52</v>
      </c>
      <c r="H74" s="38">
        <v>2</v>
      </c>
      <c r="I74" s="38">
        <v>26400</v>
      </c>
      <c r="J74" s="38">
        <v>8130</v>
      </c>
      <c r="K74" s="31">
        <f t="shared" si="7"/>
        <v>6097.5</v>
      </c>
      <c r="L74" s="31">
        <f t="shared" si="8"/>
        <v>203.25</v>
      </c>
      <c r="M74" s="32">
        <f t="shared" si="9"/>
        <v>50.8125</v>
      </c>
      <c r="N74" s="32">
        <f t="shared" si="10"/>
        <v>118</v>
      </c>
      <c r="O74" s="32">
        <v>118</v>
      </c>
      <c r="P74" s="32">
        <f t="shared" si="11"/>
        <v>13</v>
      </c>
      <c r="Q74" s="32">
        <v>1</v>
      </c>
      <c r="R74" s="30">
        <v>0</v>
      </c>
      <c r="S74" s="38">
        <v>60</v>
      </c>
      <c r="T74" s="75">
        <f t="shared" si="6"/>
        <v>0.97111999999999998</v>
      </c>
      <c r="U74" s="25"/>
      <c r="V74" s="25"/>
      <c r="W74" s="25"/>
      <c r="X74" s="25"/>
    </row>
    <row r="75" spans="1:24">
      <c r="A75" s="17">
        <v>60</v>
      </c>
      <c r="B75" s="66" t="s">
        <v>178</v>
      </c>
      <c r="C75" s="38">
        <v>34.409999999999997</v>
      </c>
      <c r="D75" s="38">
        <v>49723</v>
      </c>
      <c r="E75" s="38">
        <v>34</v>
      </c>
      <c r="F75" s="38">
        <v>276</v>
      </c>
      <c r="G75" s="38">
        <v>29</v>
      </c>
      <c r="H75" s="38">
        <v>1</v>
      </c>
      <c r="I75" s="38">
        <v>11287</v>
      </c>
      <c r="J75" s="38">
        <v>2670</v>
      </c>
      <c r="K75" s="31">
        <f t="shared" si="7"/>
        <v>2002.5</v>
      </c>
      <c r="L75" s="31">
        <f t="shared" si="8"/>
        <v>66.75</v>
      </c>
      <c r="M75" s="32">
        <f t="shared" si="9"/>
        <v>16.6875</v>
      </c>
      <c r="N75" s="32">
        <f t="shared" si="10"/>
        <v>55.2</v>
      </c>
      <c r="O75" s="32">
        <v>55</v>
      </c>
      <c r="P75" s="32">
        <f t="shared" si="11"/>
        <v>7.25</v>
      </c>
      <c r="Q75" s="32">
        <v>1</v>
      </c>
      <c r="R75" s="30">
        <v>0</v>
      </c>
      <c r="S75" s="38">
        <v>69</v>
      </c>
      <c r="T75" s="75">
        <f t="shared" si="6"/>
        <v>0.49723000000000001</v>
      </c>
      <c r="U75" s="25"/>
      <c r="V75" s="25"/>
      <c r="W75" s="25"/>
      <c r="X75" s="25"/>
    </row>
    <row r="76" spans="1:24">
      <c r="A76" s="17">
        <v>61</v>
      </c>
      <c r="B76" s="67" t="s">
        <v>179</v>
      </c>
      <c r="C76" s="42">
        <v>23.32</v>
      </c>
      <c r="D76" s="42">
        <v>90442</v>
      </c>
      <c r="E76" s="42">
        <v>51</v>
      </c>
      <c r="F76" s="42">
        <v>482</v>
      </c>
      <c r="G76" s="42">
        <v>48</v>
      </c>
      <c r="H76" s="42">
        <v>2</v>
      </c>
      <c r="I76" s="42">
        <v>15737</v>
      </c>
      <c r="J76" s="42">
        <v>8055</v>
      </c>
      <c r="K76" s="31">
        <f t="shared" si="7"/>
        <v>6041.25</v>
      </c>
      <c r="L76" s="31">
        <f t="shared" si="8"/>
        <v>201.375</v>
      </c>
      <c r="M76" s="32">
        <f t="shared" si="9"/>
        <v>50.34375</v>
      </c>
      <c r="N76" s="32">
        <f t="shared" si="10"/>
        <v>96.4</v>
      </c>
      <c r="O76" s="43">
        <v>96</v>
      </c>
      <c r="P76" s="32">
        <f t="shared" si="11"/>
        <v>12</v>
      </c>
      <c r="Q76" s="43">
        <v>1</v>
      </c>
      <c r="R76" s="44">
        <v>0</v>
      </c>
      <c r="S76" s="42">
        <v>50</v>
      </c>
      <c r="T76" s="75">
        <f t="shared" si="6"/>
        <v>0.90442</v>
      </c>
      <c r="U76" s="25"/>
      <c r="V76" s="25"/>
      <c r="W76" s="25"/>
      <c r="X76" s="25"/>
    </row>
    <row r="77" spans="1:24">
      <c r="A77" s="17">
        <v>62</v>
      </c>
      <c r="B77" s="66" t="s">
        <v>180</v>
      </c>
      <c r="C77" s="38">
        <v>21.9</v>
      </c>
      <c r="D77" s="38">
        <v>40318</v>
      </c>
      <c r="E77" s="38">
        <v>33</v>
      </c>
      <c r="F77" s="38">
        <v>116</v>
      </c>
      <c r="G77" s="38">
        <v>33</v>
      </c>
      <c r="H77" s="38">
        <v>1</v>
      </c>
      <c r="I77" s="38">
        <v>7651</v>
      </c>
      <c r="J77" s="38">
        <v>3565</v>
      </c>
      <c r="K77" s="31">
        <f t="shared" si="7"/>
        <v>2673.75</v>
      </c>
      <c r="L77" s="31">
        <f t="shared" si="8"/>
        <v>89.125</v>
      </c>
      <c r="M77" s="32">
        <f t="shared" si="9"/>
        <v>22.28125</v>
      </c>
      <c r="N77" s="32">
        <f t="shared" si="10"/>
        <v>23.2</v>
      </c>
      <c r="O77" s="32">
        <v>23</v>
      </c>
      <c r="P77" s="32">
        <f t="shared" si="11"/>
        <v>8.25</v>
      </c>
      <c r="Q77" s="32">
        <v>1</v>
      </c>
      <c r="R77" s="30">
        <v>0</v>
      </c>
      <c r="S77" s="38">
        <v>67</v>
      </c>
      <c r="T77" s="75">
        <f t="shared" si="6"/>
        <v>0.40317999999999998</v>
      </c>
      <c r="U77" s="25"/>
      <c r="V77" s="25"/>
      <c r="W77" s="25"/>
      <c r="X77" s="25"/>
    </row>
    <row r="78" spans="1:24">
      <c r="A78" s="17">
        <v>63</v>
      </c>
      <c r="B78" s="66" t="s">
        <v>194</v>
      </c>
      <c r="C78" s="38">
        <v>17.73</v>
      </c>
      <c r="D78" s="38">
        <v>56632</v>
      </c>
      <c r="E78" s="38">
        <v>23</v>
      </c>
      <c r="F78" s="38">
        <v>173</v>
      </c>
      <c r="G78" s="38">
        <v>23</v>
      </c>
      <c r="H78" s="38">
        <v>1</v>
      </c>
      <c r="I78" s="38">
        <v>13269</v>
      </c>
      <c r="J78" s="38">
        <v>2395</v>
      </c>
      <c r="K78" s="31">
        <f t="shared" si="7"/>
        <v>1796.25</v>
      </c>
      <c r="L78" s="31">
        <f t="shared" si="8"/>
        <v>59.875</v>
      </c>
      <c r="M78" s="32">
        <f t="shared" si="9"/>
        <v>14.96875</v>
      </c>
      <c r="N78" s="32">
        <f t="shared" si="10"/>
        <v>34.6</v>
      </c>
      <c r="O78" s="32">
        <v>35</v>
      </c>
      <c r="P78" s="32">
        <f t="shared" si="11"/>
        <v>5.75</v>
      </c>
      <c r="Q78" s="32">
        <v>1</v>
      </c>
      <c r="R78" s="30">
        <v>0</v>
      </c>
      <c r="S78" s="37"/>
      <c r="T78" s="75">
        <f t="shared" si="6"/>
        <v>0.56632000000000005</v>
      </c>
      <c r="U78" s="25"/>
      <c r="V78" s="25"/>
      <c r="W78" s="25"/>
      <c r="X78" s="25"/>
    </row>
    <row r="79" spans="1:24">
      <c r="A79" s="17">
        <v>64</v>
      </c>
      <c r="B79" s="68" t="s">
        <v>193</v>
      </c>
      <c r="C79" s="38">
        <v>36.26</v>
      </c>
      <c r="D79" s="38">
        <v>46342</v>
      </c>
      <c r="E79" s="38">
        <v>33</v>
      </c>
      <c r="F79" s="38">
        <v>431</v>
      </c>
      <c r="G79" s="38">
        <v>34</v>
      </c>
      <c r="H79" s="38">
        <v>1</v>
      </c>
      <c r="I79" s="38">
        <v>16000</v>
      </c>
      <c r="J79" s="38">
        <v>4000</v>
      </c>
      <c r="K79" s="31">
        <f t="shared" si="7"/>
        <v>3000</v>
      </c>
      <c r="L79" s="31">
        <f t="shared" si="8"/>
        <v>100</v>
      </c>
      <c r="M79" s="32">
        <f t="shared" si="9"/>
        <v>25</v>
      </c>
      <c r="N79" s="32">
        <f t="shared" si="10"/>
        <v>86.2</v>
      </c>
      <c r="O79" s="32">
        <v>86</v>
      </c>
      <c r="P79" s="32">
        <f t="shared" si="11"/>
        <v>8.5</v>
      </c>
      <c r="Q79" s="32">
        <v>1</v>
      </c>
      <c r="R79" s="30">
        <v>0</v>
      </c>
      <c r="S79" s="38">
        <v>50</v>
      </c>
      <c r="T79" s="75">
        <f t="shared" si="6"/>
        <v>0.46342</v>
      </c>
      <c r="U79" s="25"/>
      <c r="V79" s="25"/>
      <c r="W79" s="25"/>
      <c r="X79" s="25"/>
    </row>
    <row r="80" spans="1:24">
      <c r="A80" s="17">
        <v>65</v>
      </c>
      <c r="B80" s="66" t="s">
        <v>181</v>
      </c>
      <c r="C80" s="38">
        <v>19.46</v>
      </c>
      <c r="D80" s="38">
        <v>69504</v>
      </c>
      <c r="E80" s="38">
        <v>44</v>
      </c>
      <c r="F80" s="38">
        <v>387</v>
      </c>
      <c r="G80" s="38">
        <v>23</v>
      </c>
      <c r="H80" s="38">
        <v>1</v>
      </c>
      <c r="I80" s="38">
        <v>12958</v>
      </c>
      <c r="J80" s="38">
        <v>5371</v>
      </c>
      <c r="K80" s="31">
        <f t="shared" si="7"/>
        <v>4028.25</v>
      </c>
      <c r="L80" s="31">
        <f t="shared" si="8"/>
        <v>134.27500000000001</v>
      </c>
      <c r="M80" s="32">
        <f t="shared" si="9"/>
        <v>33.568750000000001</v>
      </c>
      <c r="N80" s="32">
        <f t="shared" si="10"/>
        <v>77.400000000000006</v>
      </c>
      <c r="O80" s="32">
        <v>77</v>
      </c>
      <c r="P80" s="32">
        <f t="shared" si="11"/>
        <v>5.75</v>
      </c>
      <c r="Q80" s="32">
        <v>1</v>
      </c>
      <c r="R80" s="30">
        <v>0</v>
      </c>
      <c r="S80" s="38">
        <v>100</v>
      </c>
      <c r="T80" s="75">
        <f t="shared" si="6"/>
        <v>0.69503999999999999</v>
      </c>
      <c r="U80" s="25"/>
      <c r="V80" s="25"/>
      <c r="W80" s="25"/>
      <c r="X80" s="25"/>
    </row>
    <row r="81" spans="1:24">
      <c r="A81" s="17">
        <v>66</v>
      </c>
      <c r="B81" s="66" t="s">
        <v>197</v>
      </c>
      <c r="C81" s="30">
        <v>16.05</v>
      </c>
      <c r="D81" s="30">
        <v>56078</v>
      </c>
      <c r="E81" s="30">
        <v>38</v>
      </c>
      <c r="F81" s="30">
        <v>260</v>
      </c>
      <c r="G81" s="30">
        <v>38</v>
      </c>
      <c r="H81" s="30">
        <v>1</v>
      </c>
      <c r="I81" s="30">
        <v>10755</v>
      </c>
      <c r="J81" s="30">
        <v>2559</v>
      </c>
      <c r="K81" s="31">
        <f t="shared" si="7"/>
        <v>1919.25</v>
      </c>
      <c r="L81" s="31">
        <f t="shared" si="8"/>
        <v>63.975000000000001</v>
      </c>
      <c r="M81" s="32">
        <f t="shared" si="9"/>
        <v>15.99375</v>
      </c>
      <c r="N81" s="32">
        <f t="shared" si="10"/>
        <v>52</v>
      </c>
      <c r="O81" s="32">
        <v>52</v>
      </c>
      <c r="P81" s="32">
        <f t="shared" si="11"/>
        <v>9.5</v>
      </c>
      <c r="Q81" s="32">
        <v>1</v>
      </c>
      <c r="R81" s="30">
        <v>10</v>
      </c>
      <c r="S81" s="30">
        <v>144</v>
      </c>
      <c r="T81" s="75">
        <f t="shared" si="6"/>
        <v>0.56077999999999995</v>
      </c>
      <c r="U81" s="25"/>
      <c r="V81" s="25"/>
      <c r="W81" s="25"/>
      <c r="X81" s="25"/>
    </row>
    <row r="82" spans="1:24">
      <c r="A82" s="17">
        <v>67</v>
      </c>
      <c r="B82" s="66" t="s">
        <v>196</v>
      </c>
      <c r="C82" s="38">
        <v>22.25</v>
      </c>
      <c r="D82" s="38">
        <v>71239</v>
      </c>
      <c r="E82" s="38">
        <v>45</v>
      </c>
      <c r="F82" s="38">
        <v>305</v>
      </c>
      <c r="G82" s="38">
        <v>45</v>
      </c>
      <c r="H82" s="38">
        <v>1</v>
      </c>
      <c r="I82" s="38">
        <v>15413</v>
      </c>
      <c r="J82" s="38">
        <v>4634</v>
      </c>
      <c r="K82" s="31">
        <f t="shared" si="7"/>
        <v>3475.5</v>
      </c>
      <c r="L82" s="31">
        <f t="shared" si="8"/>
        <v>115.85</v>
      </c>
      <c r="M82" s="32">
        <f t="shared" si="9"/>
        <v>28.962499999999999</v>
      </c>
      <c r="N82" s="32">
        <f t="shared" si="10"/>
        <v>61</v>
      </c>
      <c r="O82" s="32">
        <v>61</v>
      </c>
      <c r="P82" s="32">
        <f t="shared" si="11"/>
        <v>11.25</v>
      </c>
      <c r="Q82" s="32">
        <v>1</v>
      </c>
      <c r="R82" s="30">
        <v>0</v>
      </c>
      <c r="S82" s="38">
        <v>80</v>
      </c>
      <c r="T82" s="75">
        <f t="shared" si="6"/>
        <v>0.71238999999999997</v>
      </c>
      <c r="U82" s="25"/>
      <c r="V82" s="25"/>
      <c r="W82" s="25"/>
      <c r="X82" s="25"/>
    </row>
    <row r="83" spans="1:24">
      <c r="A83" s="17">
        <v>68</v>
      </c>
      <c r="B83" s="66" t="s">
        <v>182</v>
      </c>
      <c r="C83" s="30">
        <v>30.93</v>
      </c>
      <c r="D83" s="30">
        <v>69533</v>
      </c>
      <c r="E83" s="30">
        <v>40</v>
      </c>
      <c r="F83" s="30">
        <v>348</v>
      </c>
      <c r="G83" s="30">
        <v>40</v>
      </c>
      <c r="H83" s="30">
        <v>2</v>
      </c>
      <c r="I83" s="30">
        <v>13596</v>
      </c>
      <c r="J83" s="38">
        <v>4850</v>
      </c>
      <c r="K83" s="31">
        <f t="shared" si="7"/>
        <v>3637.5</v>
      </c>
      <c r="L83" s="31">
        <f t="shared" si="8"/>
        <v>121.25</v>
      </c>
      <c r="M83" s="32">
        <f t="shared" si="9"/>
        <v>30.3125</v>
      </c>
      <c r="N83" s="32">
        <f t="shared" si="10"/>
        <v>69.599999999999994</v>
      </c>
      <c r="O83" s="32">
        <v>70</v>
      </c>
      <c r="P83" s="32">
        <f t="shared" si="11"/>
        <v>10</v>
      </c>
      <c r="Q83" s="32">
        <v>1</v>
      </c>
      <c r="R83" s="30">
        <v>0</v>
      </c>
      <c r="S83" s="30">
        <v>180</v>
      </c>
      <c r="T83" s="75">
        <f t="shared" si="6"/>
        <v>0.69533</v>
      </c>
      <c r="U83" s="25"/>
      <c r="V83" s="25"/>
      <c r="W83" s="25"/>
      <c r="X83" s="25"/>
    </row>
    <row r="84" spans="1:24">
      <c r="A84" s="17">
        <v>69</v>
      </c>
      <c r="B84" s="66" t="s">
        <v>195</v>
      </c>
      <c r="C84" s="30">
        <v>33.69</v>
      </c>
      <c r="D84" s="30">
        <v>68088</v>
      </c>
      <c r="E84" s="30">
        <v>40</v>
      </c>
      <c r="F84" s="30">
        <v>425</v>
      </c>
      <c r="G84" s="30">
        <v>40</v>
      </c>
      <c r="H84" s="30">
        <v>2</v>
      </c>
      <c r="I84" s="30">
        <v>15620</v>
      </c>
      <c r="J84" s="38">
        <v>1762</v>
      </c>
      <c r="K84" s="31">
        <f t="shared" si="7"/>
        <v>1321.5</v>
      </c>
      <c r="L84" s="31">
        <f t="shared" si="8"/>
        <v>44.05</v>
      </c>
      <c r="M84" s="32">
        <f t="shared" si="9"/>
        <v>11.012499999999999</v>
      </c>
      <c r="N84" s="32">
        <v>70</v>
      </c>
      <c r="O84" s="32">
        <v>30</v>
      </c>
      <c r="P84" s="32">
        <f t="shared" si="11"/>
        <v>10</v>
      </c>
      <c r="Q84" s="32">
        <v>1</v>
      </c>
      <c r="R84" s="30">
        <v>0</v>
      </c>
      <c r="S84" s="30">
        <v>130</v>
      </c>
      <c r="T84" s="75">
        <f t="shared" si="6"/>
        <v>0.68088000000000004</v>
      </c>
      <c r="U84" s="25"/>
      <c r="V84" s="25"/>
      <c r="W84" s="25"/>
      <c r="X84" s="25"/>
    </row>
    <row r="85" spans="1:24" ht="26.25">
      <c r="A85" s="23"/>
      <c r="B85" s="57" t="s">
        <v>74</v>
      </c>
      <c r="C85" s="35"/>
      <c r="D85" s="35"/>
      <c r="E85" s="35"/>
      <c r="F85" s="35"/>
      <c r="G85" s="35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5"/>
      <c r="S85" s="35"/>
      <c r="T85" s="75">
        <f t="shared" si="6"/>
        <v>0</v>
      </c>
      <c r="U85" s="25"/>
      <c r="V85" s="25"/>
      <c r="W85" s="25"/>
      <c r="X85" s="25"/>
    </row>
    <row r="86" spans="1:24">
      <c r="A86" s="17">
        <v>70</v>
      </c>
      <c r="B86" s="55" t="s">
        <v>157</v>
      </c>
      <c r="C86" s="30">
        <v>23.85</v>
      </c>
      <c r="D86" s="30">
        <v>48687</v>
      </c>
      <c r="E86" s="30">
        <v>36</v>
      </c>
      <c r="F86" s="30">
        <v>352</v>
      </c>
      <c r="G86" s="30">
        <v>23</v>
      </c>
      <c r="H86" s="30">
        <v>1</v>
      </c>
      <c r="I86" s="30">
        <v>10628</v>
      </c>
      <c r="J86" s="30">
        <v>4818</v>
      </c>
      <c r="K86" s="31">
        <f t="shared" si="7"/>
        <v>3613.5</v>
      </c>
      <c r="L86" s="31">
        <f t="shared" si="8"/>
        <v>120.45</v>
      </c>
      <c r="M86" s="32">
        <f t="shared" si="9"/>
        <v>30.112500000000001</v>
      </c>
      <c r="N86" s="32">
        <f t="shared" si="10"/>
        <v>70.400000000000006</v>
      </c>
      <c r="O86" s="32">
        <v>70</v>
      </c>
      <c r="P86" s="32">
        <f t="shared" si="11"/>
        <v>5.75</v>
      </c>
      <c r="Q86" s="32">
        <v>1</v>
      </c>
      <c r="R86" s="30">
        <v>0</v>
      </c>
      <c r="S86" s="30"/>
      <c r="T86" s="75">
        <f t="shared" si="6"/>
        <v>0.48687000000000002</v>
      </c>
      <c r="U86" s="25"/>
      <c r="V86" s="25"/>
      <c r="W86" s="25"/>
      <c r="X86" s="25"/>
    </row>
    <row r="87" spans="1:24">
      <c r="A87" s="17">
        <v>71</v>
      </c>
      <c r="B87" s="55" t="s">
        <v>158</v>
      </c>
      <c r="C87" s="30">
        <v>22.34</v>
      </c>
      <c r="D87" s="30">
        <v>49470</v>
      </c>
      <c r="E87" s="30">
        <v>37</v>
      </c>
      <c r="F87" s="30">
        <v>428</v>
      </c>
      <c r="G87" s="30">
        <v>23</v>
      </c>
      <c r="H87" s="30">
        <v>1</v>
      </c>
      <c r="I87" s="30">
        <v>11581</v>
      </c>
      <c r="J87" s="30">
        <v>4441</v>
      </c>
      <c r="K87" s="31">
        <f t="shared" si="7"/>
        <v>3330.75</v>
      </c>
      <c r="L87" s="31">
        <f t="shared" si="8"/>
        <v>111.02500000000001</v>
      </c>
      <c r="M87" s="32">
        <f t="shared" si="9"/>
        <v>27.756250000000001</v>
      </c>
      <c r="N87" s="32">
        <f t="shared" si="10"/>
        <v>85.6</v>
      </c>
      <c r="O87" s="32">
        <v>86</v>
      </c>
      <c r="P87" s="32">
        <f t="shared" si="11"/>
        <v>5.75</v>
      </c>
      <c r="Q87" s="32">
        <v>1</v>
      </c>
      <c r="R87" s="30">
        <v>0</v>
      </c>
      <c r="S87" s="30">
        <v>50</v>
      </c>
      <c r="T87" s="75">
        <f t="shared" si="6"/>
        <v>0.49469999999999997</v>
      </c>
      <c r="U87" s="25"/>
      <c r="V87" s="25"/>
      <c r="W87" s="25"/>
      <c r="X87" s="25"/>
    </row>
    <row r="88" spans="1:24">
      <c r="A88" s="17">
        <v>72</v>
      </c>
      <c r="B88" s="55" t="s">
        <v>159</v>
      </c>
      <c r="C88" s="30">
        <v>11.71</v>
      </c>
      <c r="D88" s="30">
        <v>35937</v>
      </c>
      <c r="E88" s="30">
        <v>31</v>
      </c>
      <c r="F88" s="30">
        <v>306</v>
      </c>
      <c r="G88" s="30">
        <v>19</v>
      </c>
      <c r="H88" s="30">
        <v>1</v>
      </c>
      <c r="I88" s="30">
        <v>8715</v>
      </c>
      <c r="J88" s="30">
        <v>2228</v>
      </c>
      <c r="K88" s="31">
        <f t="shared" si="7"/>
        <v>1671</v>
      </c>
      <c r="L88" s="31">
        <f t="shared" si="8"/>
        <v>55.7</v>
      </c>
      <c r="M88" s="32">
        <f t="shared" si="9"/>
        <v>13.925000000000001</v>
      </c>
      <c r="N88" s="32">
        <f t="shared" si="10"/>
        <v>61.2</v>
      </c>
      <c r="O88" s="32">
        <v>61</v>
      </c>
      <c r="P88" s="32">
        <f t="shared" si="11"/>
        <v>4.75</v>
      </c>
      <c r="Q88" s="32">
        <v>1</v>
      </c>
      <c r="R88" s="30">
        <v>0</v>
      </c>
      <c r="S88" s="30">
        <v>100</v>
      </c>
      <c r="T88" s="75">
        <f t="shared" si="6"/>
        <v>0.35937000000000002</v>
      </c>
      <c r="U88" s="25"/>
      <c r="V88" s="25"/>
      <c r="W88" s="25"/>
      <c r="X88" s="25"/>
    </row>
    <row r="89" spans="1:24">
      <c r="A89" s="17">
        <v>73</v>
      </c>
      <c r="B89" s="55" t="s">
        <v>160</v>
      </c>
      <c r="C89" s="30">
        <v>25.09</v>
      </c>
      <c r="D89" s="30">
        <v>71729</v>
      </c>
      <c r="E89" s="30">
        <v>44</v>
      </c>
      <c r="F89" s="30">
        <v>621</v>
      </c>
      <c r="G89" s="30">
        <v>44</v>
      </c>
      <c r="H89" s="30">
        <v>2</v>
      </c>
      <c r="I89" s="30">
        <v>24000</v>
      </c>
      <c r="J89" s="30">
        <v>7682</v>
      </c>
      <c r="K89" s="31">
        <f t="shared" si="7"/>
        <v>5761.5</v>
      </c>
      <c r="L89" s="31">
        <f t="shared" si="8"/>
        <v>192.05</v>
      </c>
      <c r="M89" s="32">
        <f t="shared" si="9"/>
        <v>48.012500000000003</v>
      </c>
      <c r="N89" s="32">
        <f t="shared" si="10"/>
        <v>124.2</v>
      </c>
      <c r="O89" s="32">
        <v>124</v>
      </c>
      <c r="P89" s="32">
        <f t="shared" si="11"/>
        <v>11</v>
      </c>
      <c r="Q89" s="32">
        <v>1</v>
      </c>
      <c r="R89" s="30">
        <v>0</v>
      </c>
      <c r="S89" s="30">
        <v>90</v>
      </c>
      <c r="T89" s="75">
        <f t="shared" si="6"/>
        <v>0.71728999999999998</v>
      </c>
      <c r="U89" s="25"/>
      <c r="V89" s="25"/>
      <c r="W89" s="25"/>
      <c r="X89" s="25"/>
    </row>
    <row r="90" spans="1:24">
      <c r="A90" s="17">
        <v>74</v>
      </c>
      <c r="B90" s="55" t="s">
        <v>161</v>
      </c>
      <c r="C90" s="30">
        <v>21.32</v>
      </c>
      <c r="D90" s="30">
        <v>83404</v>
      </c>
      <c r="E90" s="30">
        <v>47</v>
      </c>
      <c r="F90" s="30">
        <v>520</v>
      </c>
      <c r="G90" s="30">
        <v>46</v>
      </c>
      <c r="H90" s="30">
        <v>2</v>
      </c>
      <c r="I90" s="30">
        <v>15553</v>
      </c>
      <c r="J90" s="30">
        <v>5989</v>
      </c>
      <c r="K90" s="31">
        <f t="shared" si="7"/>
        <v>4491.75</v>
      </c>
      <c r="L90" s="31">
        <f t="shared" si="8"/>
        <v>149.72499999999999</v>
      </c>
      <c r="M90" s="32">
        <f t="shared" si="9"/>
        <v>37.431249999999999</v>
      </c>
      <c r="N90" s="32">
        <f t="shared" si="10"/>
        <v>104</v>
      </c>
      <c r="O90" s="32">
        <v>104</v>
      </c>
      <c r="P90" s="32">
        <f t="shared" si="11"/>
        <v>11.5</v>
      </c>
      <c r="Q90" s="32">
        <v>1</v>
      </c>
      <c r="R90" s="30">
        <v>0</v>
      </c>
      <c r="S90" s="30">
        <v>90</v>
      </c>
      <c r="T90" s="75">
        <f t="shared" si="6"/>
        <v>0.83404</v>
      </c>
      <c r="U90" s="25"/>
      <c r="V90" s="25"/>
      <c r="W90" s="25"/>
      <c r="X90" s="25"/>
    </row>
    <row r="91" spans="1:24">
      <c r="A91" s="17">
        <v>75</v>
      </c>
      <c r="B91" s="55" t="s">
        <v>162</v>
      </c>
      <c r="C91" s="30">
        <v>15.54</v>
      </c>
      <c r="D91" s="30">
        <v>61000</v>
      </c>
      <c r="E91" s="30">
        <v>38</v>
      </c>
      <c r="F91" s="30">
        <v>455</v>
      </c>
      <c r="G91" s="30">
        <v>23</v>
      </c>
      <c r="H91" s="30">
        <v>1</v>
      </c>
      <c r="I91" s="30">
        <v>10683</v>
      </c>
      <c r="J91" s="30">
        <v>3751</v>
      </c>
      <c r="K91" s="31">
        <f t="shared" si="7"/>
        <v>2813.25</v>
      </c>
      <c r="L91" s="31">
        <f t="shared" si="8"/>
        <v>93.775000000000006</v>
      </c>
      <c r="M91" s="32">
        <f t="shared" si="9"/>
        <v>23.443750000000001</v>
      </c>
      <c r="N91" s="32">
        <f t="shared" si="10"/>
        <v>91</v>
      </c>
      <c r="O91" s="32">
        <v>91</v>
      </c>
      <c r="P91" s="32">
        <f t="shared" si="11"/>
        <v>5.75</v>
      </c>
      <c r="Q91" s="32">
        <v>1</v>
      </c>
      <c r="R91" s="30">
        <v>0</v>
      </c>
      <c r="S91" s="30">
        <v>100</v>
      </c>
      <c r="T91" s="75">
        <f t="shared" si="6"/>
        <v>0.61</v>
      </c>
      <c r="U91" s="25"/>
      <c r="V91" s="25"/>
      <c r="W91" s="25"/>
      <c r="X91" s="25"/>
    </row>
    <row r="92" spans="1:24">
      <c r="A92" s="17">
        <v>76</v>
      </c>
      <c r="B92" s="55" t="s">
        <v>163</v>
      </c>
      <c r="C92" s="30">
        <v>31.28</v>
      </c>
      <c r="D92" s="30">
        <v>37172</v>
      </c>
      <c r="E92" s="30">
        <v>33</v>
      </c>
      <c r="F92" s="30">
        <v>358</v>
      </c>
      <c r="G92" s="30">
        <v>21</v>
      </c>
      <c r="H92" s="30">
        <v>1</v>
      </c>
      <c r="I92" s="30">
        <v>7423</v>
      </c>
      <c r="J92" s="30">
        <v>3715</v>
      </c>
      <c r="K92" s="31">
        <f t="shared" si="7"/>
        <v>2786.25</v>
      </c>
      <c r="L92" s="31">
        <f t="shared" si="8"/>
        <v>92.875</v>
      </c>
      <c r="M92" s="32">
        <f t="shared" si="9"/>
        <v>23.21875</v>
      </c>
      <c r="N92" s="32">
        <f t="shared" si="10"/>
        <v>71.599999999999994</v>
      </c>
      <c r="O92" s="32">
        <v>72</v>
      </c>
      <c r="P92" s="32">
        <f t="shared" si="11"/>
        <v>5.25</v>
      </c>
      <c r="Q92" s="32">
        <v>1</v>
      </c>
      <c r="R92" s="30">
        <v>0</v>
      </c>
      <c r="S92" s="30">
        <v>190</v>
      </c>
      <c r="T92" s="75">
        <f t="shared" si="6"/>
        <v>0.37171999999999999</v>
      </c>
      <c r="U92" s="25"/>
      <c r="V92" s="25"/>
      <c r="W92" s="25"/>
      <c r="X92" s="25"/>
    </row>
    <row r="93" spans="1:24">
      <c r="A93" s="17">
        <v>77</v>
      </c>
      <c r="B93" s="55" t="s">
        <v>164</v>
      </c>
      <c r="C93" s="30">
        <v>118.312</v>
      </c>
      <c r="D93" s="30">
        <v>609214</v>
      </c>
      <c r="E93" s="30">
        <v>75</v>
      </c>
      <c r="F93" s="30">
        <v>3056</v>
      </c>
      <c r="G93" s="30">
        <v>75</v>
      </c>
      <c r="H93" s="30">
        <v>3</v>
      </c>
      <c r="I93" s="30">
        <v>160756</v>
      </c>
      <c r="J93" s="30">
        <v>44618</v>
      </c>
      <c r="K93" s="31">
        <f t="shared" si="7"/>
        <v>33463.5</v>
      </c>
      <c r="L93" s="31">
        <f t="shared" si="8"/>
        <v>1115.45</v>
      </c>
      <c r="M93" s="32">
        <f t="shared" si="9"/>
        <v>278.86250000000001</v>
      </c>
      <c r="N93" s="32">
        <v>560</v>
      </c>
      <c r="O93" s="32">
        <v>400</v>
      </c>
      <c r="P93" s="32">
        <f t="shared" si="11"/>
        <v>18.75</v>
      </c>
      <c r="Q93" s="32">
        <v>1</v>
      </c>
      <c r="R93" s="30">
        <v>0</v>
      </c>
      <c r="S93" s="30">
        <v>3000</v>
      </c>
      <c r="T93" s="75">
        <f t="shared" si="6"/>
        <v>6.0921399999999997</v>
      </c>
      <c r="U93" s="25"/>
      <c r="V93" s="25"/>
      <c r="W93" s="28"/>
      <c r="X93" s="25"/>
    </row>
    <row r="94" spans="1:24" ht="26.25">
      <c r="A94" s="23"/>
      <c r="B94" s="69" t="s">
        <v>82</v>
      </c>
      <c r="C94" s="45"/>
      <c r="D94" s="45"/>
      <c r="E94" s="45"/>
      <c r="F94" s="45"/>
      <c r="G94" s="45"/>
      <c r="H94" s="45"/>
      <c r="I94" s="45"/>
      <c r="J94" s="45"/>
      <c r="K94" s="35"/>
      <c r="L94" s="36"/>
      <c r="M94" s="36"/>
      <c r="N94" s="36"/>
      <c r="O94" s="46"/>
      <c r="P94" s="36"/>
      <c r="Q94" s="46"/>
      <c r="R94" s="45"/>
      <c r="S94" s="45"/>
      <c r="T94" s="75">
        <f t="shared" si="6"/>
        <v>0</v>
      </c>
      <c r="U94" s="25"/>
      <c r="V94" s="25"/>
      <c r="W94" s="28"/>
      <c r="X94" s="25"/>
    </row>
    <row r="95" spans="1:24">
      <c r="A95" s="17">
        <v>78</v>
      </c>
      <c r="B95" s="55" t="s">
        <v>137</v>
      </c>
      <c r="C95" s="30">
        <v>80.099999999999994</v>
      </c>
      <c r="D95" s="30">
        <v>45477</v>
      </c>
      <c r="E95" s="30">
        <v>36</v>
      </c>
      <c r="F95" s="30">
        <v>452</v>
      </c>
      <c r="G95" s="30">
        <v>23</v>
      </c>
      <c r="H95" s="30">
        <v>1</v>
      </c>
      <c r="I95" s="30">
        <v>2643</v>
      </c>
      <c r="J95" s="30">
        <v>5677</v>
      </c>
      <c r="K95" s="31">
        <f t="shared" si="7"/>
        <v>4257.75</v>
      </c>
      <c r="L95" s="31">
        <f t="shared" si="8"/>
        <v>141.92500000000001</v>
      </c>
      <c r="M95" s="32">
        <f t="shared" si="9"/>
        <v>35.481250000000003</v>
      </c>
      <c r="N95" s="32">
        <f t="shared" si="10"/>
        <v>90.4</v>
      </c>
      <c r="O95" s="32">
        <v>90</v>
      </c>
      <c r="P95" s="32">
        <f t="shared" si="11"/>
        <v>5.75</v>
      </c>
      <c r="Q95" s="32">
        <v>1</v>
      </c>
      <c r="R95" s="30">
        <v>0</v>
      </c>
      <c r="S95" s="30">
        <v>70</v>
      </c>
      <c r="T95" s="75">
        <f t="shared" si="6"/>
        <v>0.45477000000000001</v>
      </c>
      <c r="U95" s="25"/>
      <c r="V95" s="25"/>
      <c r="W95" s="28"/>
      <c r="X95" s="25"/>
    </row>
    <row r="96" spans="1:24">
      <c r="A96" s="17">
        <v>79</v>
      </c>
      <c r="B96" s="55" t="s">
        <v>138</v>
      </c>
      <c r="C96" s="30">
        <v>114.85</v>
      </c>
      <c r="D96" s="30">
        <v>34300</v>
      </c>
      <c r="E96" s="30">
        <v>28</v>
      </c>
      <c r="F96" s="30">
        <v>245</v>
      </c>
      <c r="G96" s="30">
        <v>27</v>
      </c>
      <c r="H96" s="30">
        <v>1</v>
      </c>
      <c r="I96" s="30">
        <v>7100</v>
      </c>
      <c r="J96" s="30">
        <v>4002</v>
      </c>
      <c r="K96" s="31">
        <f t="shared" si="7"/>
        <v>3001.5</v>
      </c>
      <c r="L96" s="31">
        <f t="shared" si="8"/>
        <v>100.05</v>
      </c>
      <c r="M96" s="32">
        <f t="shared" si="9"/>
        <v>25.012499999999999</v>
      </c>
      <c r="N96" s="32">
        <v>36</v>
      </c>
      <c r="O96" s="32">
        <v>36</v>
      </c>
      <c r="P96" s="32">
        <f t="shared" si="11"/>
        <v>6.75</v>
      </c>
      <c r="Q96" s="32">
        <v>1</v>
      </c>
      <c r="R96" s="30">
        <v>0</v>
      </c>
      <c r="S96" s="30">
        <v>136</v>
      </c>
      <c r="T96" s="75">
        <f t="shared" si="6"/>
        <v>0.34300000000000003</v>
      </c>
      <c r="U96" s="25"/>
      <c r="V96" s="25"/>
      <c r="W96" s="28"/>
      <c r="X96" s="25"/>
    </row>
    <row r="97" spans="1:24">
      <c r="A97" s="17">
        <v>80</v>
      </c>
      <c r="B97" s="25" t="s">
        <v>205</v>
      </c>
      <c r="C97" s="30">
        <v>103.24</v>
      </c>
      <c r="D97" s="30">
        <v>45417</v>
      </c>
      <c r="E97" s="30">
        <v>23</v>
      </c>
      <c r="F97" s="30">
        <v>491</v>
      </c>
      <c r="G97" s="30">
        <v>23</v>
      </c>
      <c r="H97" s="30">
        <v>1</v>
      </c>
      <c r="I97" s="30">
        <v>13418</v>
      </c>
      <c r="J97" s="30">
        <v>4963</v>
      </c>
      <c r="K97" s="31">
        <f t="shared" si="7"/>
        <v>3722.25</v>
      </c>
      <c r="L97" s="31">
        <f t="shared" si="8"/>
        <v>124.075</v>
      </c>
      <c r="M97" s="32">
        <f t="shared" si="9"/>
        <v>31.018750000000001</v>
      </c>
      <c r="N97" s="32">
        <f t="shared" si="10"/>
        <v>98.2</v>
      </c>
      <c r="O97" s="32">
        <v>98</v>
      </c>
      <c r="P97" s="32">
        <f t="shared" si="11"/>
        <v>5.75</v>
      </c>
      <c r="Q97" s="32">
        <v>1</v>
      </c>
      <c r="R97" s="30">
        <v>0</v>
      </c>
      <c r="S97" s="30">
        <v>216</v>
      </c>
      <c r="T97" s="75">
        <f t="shared" si="6"/>
        <v>0.45417000000000002</v>
      </c>
      <c r="U97" s="25"/>
      <c r="V97" s="25"/>
      <c r="W97" s="28"/>
      <c r="X97" s="25"/>
    </row>
    <row r="98" spans="1:24">
      <c r="A98" s="23"/>
      <c r="B98" s="57" t="s">
        <v>86</v>
      </c>
      <c r="C98" s="35"/>
      <c r="D98" s="35"/>
      <c r="E98" s="35"/>
      <c r="F98" s="35"/>
      <c r="G98" s="35"/>
      <c r="H98" s="35"/>
      <c r="I98" s="35"/>
      <c r="J98" s="35"/>
      <c r="K98" s="35"/>
      <c r="L98" s="36"/>
      <c r="M98" s="36"/>
      <c r="N98" s="36"/>
      <c r="O98" s="36"/>
      <c r="P98" s="36"/>
      <c r="Q98" s="36"/>
      <c r="R98" s="35"/>
      <c r="S98" s="35"/>
      <c r="T98" s="75">
        <f t="shared" si="6"/>
        <v>0</v>
      </c>
      <c r="U98" s="25"/>
      <c r="V98" s="25"/>
      <c r="W98" s="25"/>
      <c r="X98" s="25"/>
    </row>
    <row r="99" spans="1:24">
      <c r="A99" s="17">
        <v>81</v>
      </c>
      <c r="B99" s="70" t="s">
        <v>199</v>
      </c>
      <c r="C99" s="38">
        <v>54.63</v>
      </c>
      <c r="D99" s="38">
        <v>72111</v>
      </c>
      <c r="E99" s="38">
        <v>44</v>
      </c>
      <c r="F99" s="38">
        <v>542</v>
      </c>
      <c r="G99" s="38">
        <v>44</v>
      </c>
      <c r="H99" s="38">
        <v>1</v>
      </c>
      <c r="I99" s="38">
        <v>18032</v>
      </c>
      <c r="J99" s="38">
        <v>5578</v>
      </c>
      <c r="K99" s="31">
        <f t="shared" si="7"/>
        <v>4183.5</v>
      </c>
      <c r="L99" s="31">
        <f t="shared" si="8"/>
        <v>139.44999999999999</v>
      </c>
      <c r="M99" s="32">
        <f t="shared" si="9"/>
        <v>34.862499999999997</v>
      </c>
      <c r="N99" s="32">
        <f t="shared" si="10"/>
        <v>108.4</v>
      </c>
      <c r="O99" s="32">
        <v>108</v>
      </c>
      <c r="P99" s="32">
        <f t="shared" si="11"/>
        <v>11</v>
      </c>
      <c r="Q99" s="32">
        <v>1</v>
      </c>
      <c r="R99" s="30" t="s">
        <v>147</v>
      </c>
      <c r="S99" s="38">
        <v>150</v>
      </c>
      <c r="T99" s="75">
        <f t="shared" si="6"/>
        <v>0.72111000000000003</v>
      </c>
      <c r="U99" s="25"/>
      <c r="V99" s="25"/>
      <c r="W99" s="25"/>
      <c r="X99" s="25"/>
    </row>
    <row r="100" spans="1:24">
      <c r="A100" s="17">
        <v>82</v>
      </c>
      <c r="B100" s="55" t="s">
        <v>200</v>
      </c>
      <c r="C100" s="30">
        <v>18.96</v>
      </c>
      <c r="D100" s="30">
        <v>44294</v>
      </c>
      <c r="E100" s="30">
        <v>34</v>
      </c>
      <c r="F100" s="30">
        <v>171</v>
      </c>
      <c r="G100" s="30">
        <v>21</v>
      </c>
      <c r="H100" s="30">
        <v>1</v>
      </c>
      <c r="I100" s="30">
        <v>10973</v>
      </c>
      <c r="J100" s="30">
        <v>2091</v>
      </c>
      <c r="K100" s="31">
        <f t="shared" si="7"/>
        <v>1568.25</v>
      </c>
      <c r="L100" s="31">
        <f t="shared" si="8"/>
        <v>52.274999999999999</v>
      </c>
      <c r="M100" s="32">
        <f t="shared" si="9"/>
        <v>13.06875</v>
      </c>
      <c r="N100" s="32">
        <f t="shared" si="10"/>
        <v>34.200000000000003</v>
      </c>
      <c r="O100" s="32">
        <v>34</v>
      </c>
      <c r="P100" s="32">
        <f t="shared" si="11"/>
        <v>5.25</v>
      </c>
      <c r="Q100" s="32">
        <v>1</v>
      </c>
      <c r="R100" s="30"/>
      <c r="S100" s="30">
        <v>80</v>
      </c>
      <c r="T100" s="75">
        <f t="shared" si="6"/>
        <v>0.44294</v>
      </c>
      <c r="U100" s="25"/>
      <c r="V100" s="25"/>
      <c r="W100" s="25"/>
      <c r="X100" s="25"/>
    </row>
    <row r="101" spans="1:24">
      <c r="A101" s="17">
        <v>83</v>
      </c>
      <c r="B101" s="55" t="s">
        <v>201</v>
      </c>
      <c r="C101" s="30">
        <v>24.84</v>
      </c>
      <c r="D101" s="30">
        <v>28290</v>
      </c>
      <c r="E101" s="30">
        <v>28</v>
      </c>
      <c r="F101" s="30">
        <v>251</v>
      </c>
      <c r="G101" s="30">
        <v>20</v>
      </c>
      <c r="H101" s="30">
        <v>1</v>
      </c>
      <c r="I101" s="30">
        <v>8708</v>
      </c>
      <c r="J101" s="30">
        <v>1892</v>
      </c>
      <c r="K101" s="31">
        <f t="shared" si="7"/>
        <v>1419</v>
      </c>
      <c r="L101" s="31">
        <f t="shared" si="8"/>
        <v>47.3</v>
      </c>
      <c r="M101" s="32">
        <f t="shared" si="9"/>
        <v>11.824999999999999</v>
      </c>
      <c r="N101" s="32">
        <f t="shared" si="10"/>
        <v>50.2</v>
      </c>
      <c r="O101" s="32">
        <v>50</v>
      </c>
      <c r="P101" s="32">
        <f t="shared" si="11"/>
        <v>5</v>
      </c>
      <c r="Q101" s="32">
        <v>1</v>
      </c>
      <c r="R101" s="30"/>
      <c r="S101" s="30">
        <v>35</v>
      </c>
      <c r="T101" s="75">
        <f t="shared" si="6"/>
        <v>0.28289999999999998</v>
      </c>
      <c r="U101" s="25"/>
      <c r="V101" s="25"/>
      <c r="W101" s="25"/>
      <c r="X101" s="25"/>
    </row>
    <row r="102" spans="1:24">
      <c r="A102" s="17">
        <v>84</v>
      </c>
      <c r="B102" s="55" t="s">
        <v>202</v>
      </c>
      <c r="C102" s="30">
        <v>23.96</v>
      </c>
      <c r="D102" s="30">
        <v>99386</v>
      </c>
      <c r="E102" s="30">
        <v>52</v>
      </c>
      <c r="F102" s="30">
        <v>425</v>
      </c>
      <c r="G102" s="30">
        <v>49</v>
      </c>
      <c r="H102" s="30">
        <v>1</v>
      </c>
      <c r="I102" s="30">
        <v>20049</v>
      </c>
      <c r="J102" s="30">
        <v>5558</v>
      </c>
      <c r="K102" s="31">
        <f t="shared" si="7"/>
        <v>4168.5</v>
      </c>
      <c r="L102" s="31">
        <f t="shared" si="8"/>
        <v>138.94999999999999</v>
      </c>
      <c r="M102" s="32">
        <f t="shared" si="9"/>
        <v>34.737499999999997</v>
      </c>
      <c r="N102" s="32">
        <f t="shared" si="10"/>
        <v>85</v>
      </c>
      <c r="O102" s="32">
        <v>85</v>
      </c>
      <c r="P102" s="32">
        <f t="shared" si="11"/>
        <v>12.25</v>
      </c>
      <c r="Q102" s="32">
        <v>1</v>
      </c>
      <c r="R102" s="30"/>
      <c r="S102" s="30">
        <v>170</v>
      </c>
      <c r="T102" s="75">
        <f t="shared" si="6"/>
        <v>0.99385999999999997</v>
      </c>
      <c r="U102" s="25"/>
      <c r="V102" s="25"/>
      <c r="W102" s="25"/>
      <c r="X102" s="25"/>
    </row>
    <row r="103" spans="1:24">
      <c r="A103" s="17">
        <v>85</v>
      </c>
      <c r="B103" s="55" t="s">
        <v>203</v>
      </c>
      <c r="C103" s="30">
        <v>16.760000000000002</v>
      </c>
      <c r="D103" s="30">
        <v>32405</v>
      </c>
      <c r="E103" s="30">
        <v>28</v>
      </c>
      <c r="F103" s="30">
        <v>165</v>
      </c>
      <c r="G103" s="30">
        <v>28</v>
      </c>
      <c r="H103" s="30">
        <v>1</v>
      </c>
      <c r="I103" s="30">
        <v>6465</v>
      </c>
      <c r="J103" s="30">
        <v>2687</v>
      </c>
      <c r="K103" s="31">
        <f t="shared" si="7"/>
        <v>2015.25</v>
      </c>
      <c r="L103" s="31">
        <f t="shared" si="8"/>
        <v>67.174999999999997</v>
      </c>
      <c r="M103" s="32">
        <f t="shared" si="9"/>
        <v>16.793749999999999</v>
      </c>
      <c r="N103" s="32">
        <f t="shared" si="10"/>
        <v>33</v>
      </c>
      <c r="O103" s="32">
        <v>33</v>
      </c>
      <c r="P103" s="32">
        <f t="shared" si="11"/>
        <v>7</v>
      </c>
      <c r="Q103" s="32">
        <v>1</v>
      </c>
      <c r="R103" s="30"/>
      <c r="S103" s="30">
        <v>80</v>
      </c>
      <c r="T103" s="75">
        <f t="shared" si="6"/>
        <v>0.32405</v>
      </c>
      <c r="U103" s="25"/>
      <c r="V103" s="25"/>
      <c r="W103" s="25"/>
      <c r="X103" s="25"/>
    </row>
    <row r="104" spans="1:24">
      <c r="A104" s="17">
        <v>86</v>
      </c>
      <c r="B104" s="61" t="s">
        <v>204</v>
      </c>
      <c r="C104" s="30">
        <v>54.65</v>
      </c>
      <c r="D104" s="30">
        <v>47078</v>
      </c>
      <c r="E104" s="30">
        <v>31</v>
      </c>
      <c r="F104" s="30">
        <v>362</v>
      </c>
      <c r="G104" s="30">
        <v>34</v>
      </c>
      <c r="H104" s="30">
        <v>1</v>
      </c>
      <c r="I104" s="30">
        <v>9788</v>
      </c>
      <c r="J104" s="30">
        <v>4508</v>
      </c>
      <c r="K104" s="31">
        <f t="shared" si="7"/>
        <v>3381</v>
      </c>
      <c r="L104" s="31">
        <f t="shared" si="8"/>
        <v>112.7</v>
      </c>
      <c r="M104" s="32">
        <f t="shared" si="9"/>
        <v>28.175000000000001</v>
      </c>
      <c r="N104" s="32">
        <f t="shared" si="10"/>
        <v>72.400000000000006</v>
      </c>
      <c r="O104" s="32">
        <v>72</v>
      </c>
      <c r="P104" s="32">
        <f t="shared" si="11"/>
        <v>8.5</v>
      </c>
      <c r="Q104" s="32">
        <v>1</v>
      </c>
      <c r="R104" s="30"/>
      <c r="S104" s="30">
        <v>80</v>
      </c>
      <c r="T104" s="75">
        <f t="shared" si="6"/>
        <v>0.47077999999999998</v>
      </c>
      <c r="U104" s="25"/>
      <c r="V104" s="25"/>
      <c r="W104" s="25"/>
      <c r="X104" s="25"/>
    </row>
    <row r="105" spans="1:24">
      <c r="A105" s="17">
        <v>87</v>
      </c>
      <c r="B105" s="61" t="s">
        <v>238</v>
      </c>
      <c r="C105" s="34">
        <v>78.349999999999994</v>
      </c>
      <c r="D105" s="34">
        <v>232486</v>
      </c>
      <c r="E105" s="34">
        <v>55</v>
      </c>
      <c r="F105" s="34">
        <v>1030</v>
      </c>
      <c r="G105" s="34">
        <v>42</v>
      </c>
      <c r="H105" s="34">
        <v>6</v>
      </c>
      <c r="I105" s="34">
        <v>61883</v>
      </c>
      <c r="J105" s="30">
        <v>9980</v>
      </c>
      <c r="K105" s="31">
        <f t="shared" si="7"/>
        <v>7485</v>
      </c>
      <c r="L105" s="31">
        <f t="shared" si="8"/>
        <v>249.5</v>
      </c>
      <c r="M105" s="32">
        <f t="shared" si="9"/>
        <v>62.375</v>
      </c>
      <c r="N105" s="32">
        <v>40</v>
      </c>
      <c r="O105" s="32">
        <v>40</v>
      </c>
      <c r="P105" s="32">
        <f t="shared" si="11"/>
        <v>10.5</v>
      </c>
      <c r="Q105" s="32">
        <v>1</v>
      </c>
      <c r="R105" s="30">
        <v>1</v>
      </c>
      <c r="S105" s="30">
        <v>505</v>
      </c>
      <c r="T105" s="75">
        <f t="shared" si="6"/>
        <v>2.3248600000000001</v>
      </c>
      <c r="U105" s="25"/>
      <c r="V105" s="25"/>
      <c r="W105" s="25"/>
      <c r="X105" s="25"/>
    </row>
    <row r="106" spans="1:24">
      <c r="A106" s="17">
        <v>88</v>
      </c>
      <c r="B106" s="61" t="s">
        <v>206</v>
      </c>
      <c r="C106" s="30">
        <v>28.8</v>
      </c>
      <c r="D106" s="30">
        <v>60388</v>
      </c>
      <c r="E106" s="30">
        <v>40</v>
      </c>
      <c r="F106" s="30">
        <v>2128</v>
      </c>
      <c r="G106" s="30">
        <v>41</v>
      </c>
      <c r="H106" s="30">
        <v>1</v>
      </c>
      <c r="I106" s="30">
        <v>5150</v>
      </c>
      <c r="J106" s="30">
        <v>2606</v>
      </c>
      <c r="K106" s="31">
        <f t="shared" si="7"/>
        <v>1954.5</v>
      </c>
      <c r="L106" s="31">
        <f t="shared" si="8"/>
        <v>65.150000000000006</v>
      </c>
      <c r="M106" s="32">
        <f t="shared" si="9"/>
        <v>16.287500000000001</v>
      </c>
      <c r="N106" s="32">
        <f t="shared" si="10"/>
        <v>425.6</v>
      </c>
      <c r="O106" s="32">
        <v>426</v>
      </c>
      <c r="P106" s="32">
        <f t="shared" si="11"/>
        <v>10.25</v>
      </c>
      <c r="Q106" s="32">
        <v>1</v>
      </c>
      <c r="R106" s="47"/>
      <c r="S106" s="47"/>
      <c r="T106" s="75">
        <f t="shared" si="6"/>
        <v>0.60387999999999997</v>
      </c>
      <c r="U106" s="25"/>
      <c r="V106" s="25"/>
      <c r="W106" s="25"/>
      <c r="X106" s="25"/>
    </row>
    <row r="107" spans="1:24">
      <c r="A107" s="17">
        <v>89</v>
      </c>
      <c r="B107" s="61" t="s">
        <v>149</v>
      </c>
      <c r="C107" s="30">
        <v>68.72</v>
      </c>
      <c r="D107" s="30">
        <v>33194</v>
      </c>
      <c r="E107" s="30">
        <v>30</v>
      </c>
      <c r="F107" s="30">
        <v>337</v>
      </c>
      <c r="G107" s="30">
        <v>20</v>
      </c>
      <c r="H107" s="30">
        <v>1</v>
      </c>
      <c r="I107" s="30">
        <v>9405</v>
      </c>
      <c r="J107" s="30">
        <v>3073</v>
      </c>
      <c r="K107" s="31">
        <f t="shared" si="7"/>
        <v>2304.75</v>
      </c>
      <c r="L107" s="31">
        <f t="shared" si="8"/>
        <v>76.825000000000003</v>
      </c>
      <c r="M107" s="32">
        <f t="shared" si="9"/>
        <v>19.206250000000001</v>
      </c>
      <c r="N107" s="32">
        <f t="shared" si="10"/>
        <v>67.400000000000006</v>
      </c>
      <c r="O107" s="32">
        <v>67</v>
      </c>
      <c r="P107" s="32">
        <f t="shared" si="11"/>
        <v>5</v>
      </c>
      <c r="Q107" s="32">
        <v>1</v>
      </c>
      <c r="R107" s="30">
        <v>0</v>
      </c>
      <c r="S107" s="30">
        <v>95</v>
      </c>
      <c r="T107" s="75">
        <f t="shared" si="6"/>
        <v>0.33194000000000001</v>
      </c>
      <c r="U107" s="25"/>
      <c r="V107" s="25"/>
      <c r="W107" s="25"/>
      <c r="X107" s="25"/>
    </row>
    <row r="108" spans="1:24">
      <c r="A108" s="17">
        <v>90</v>
      </c>
      <c r="B108" s="61" t="s">
        <v>150</v>
      </c>
      <c r="C108" s="30">
        <v>46.65</v>
      </c>
      <c r="D108" s="30">
        <v>37358</v>
      </c>
      <c r="E108" s="30">
        <v>33</v>
      </c>
      <c r="F108" s="30">
        <v>310</v>
      </c>
      <c r="G108" s="30">
        <v>21</v>
      </c>
      <c r="H108" s="30">
        <v>1</v>
      </c>
      <c r="I108" s="30">
        <v>15020</v>
      </c>
      <c r="J108" s="30">
        <v>3101</v>
      </c>
      <c r="K108" s="30">
        <f t="shared" si="7"/>
        <v>2325.75</v>
      </c>
      <c r="L108" s="31">
        <f t="shared" si="8"/>
        <v>77.525000000000006</v>
      </c>
      <c r="M108" s="32">
        <f t="shared" si="9"/>
        <v>19.381250000000001</v>
      </c>
      <c r="N108" s="32">
        <f t="shared" si="10"/>
        <v>62</v>
      </c>
      <c r="O108" s="32">
        <v>62</v>
      </c>
      <c r="P108" s="32">
        <f t="shared" si="11"/>
        <v>5.25</v>
      </c>
      <c r="Q108" s="32">
        <v>1</v>
      </c>
      <c r="R108" s="30"/>
      <c r="S108" s="30"/>
      <c r="T108" s="75">
        <f t="shared" si="6"/>
        <v>0.37358000000000002</v>
      </c>
      <c r="U108" s="25"/>
      <c r="V108" s="25"/>
      <c r="W108" s="25"/>
      <c r="X108" s="25"/>
    </row>
    <row r="109" spans="1:24" ht="26.25">
      <c r="A109" s="23"/>
      <c r="B109" s="71" t="s">
        <v>96</v>
      </c>
      <c r="C109" s="48"/>
      <c r="D109" s="48"/>
      <c r="E109" s="48"/>
      <c r="F109" s="48"/>
      <c r="G109" s="48"/>
      <c r="H109" s="48"/>
      <c r="I109" s="48"/>
      <c r="J109" s="48"/>
      <c r="K109" s="35"/>
      <c r="L109" s="36"/>
      <c r="M109" s="36"/>
      <c r="N109" s="36"/>
      <c r="O109" s="49"/>
      <c r="P109" s="36"/>
      <c r="Q109" s="49"/>
      <c r="R109" s="48"/>
      <c r="S109" s="48"/>
      <c r="T109" s="75">
        <f t="shared" si="6"/>
        <v>0</v>
      </c>
      <c r="U109" s="25"/>
      <c r="V109" s="25"/>
      <c r="W109" s="25"/>
      <c r="X109" s="25"/>
    </row>
    <row r="110" spans="1:24">
      <c r="A110" s="17">
        <v>91</v>
      </c>
      <c r="B110" s="72" t="s">
        <v>185</v>
      </c>
      <c r="C110" s="50">
        <v>28.79</v>
      </c>
      <c r="D110" s="50">
        <v>40508</v>
      </c>
      <c r="E110" s="50">
        <v>32</v>
      </c>
      <c r="F110" s="50">
        <v>346</v>
      </c>
      <c r="G110" s="50">
        <v>32</v>
      </c>
      <c r="H110" s="50">
        <v>1</v>
      </c>
      <c r="I110" s="50">
        <v>12386</v>
      </c>
      <c r="J110" s="50">
        <v>3177</v>
      </c>
      <c r="K110" s="31">
        <f t="shared" si="7"/>
        <v>2382.75</v>
      </c>
      <c r="L110" s="31">
        <f t="shared" si="8"/>
        <v>79.424999999999997</v>
      </c>
      <c r="M110" s="32">
        <f t="shared" si="9"/>
        <v>19.856249999999999</v>
      </c>
      <c r="N110" s="32">
        <f t="shared" si="10"/>
        <v>69.2</v>
      </c>
      <c r="O110" s="32">
        <v>69</v>
      </c>
      <c r="P110" s="32">
        <f t="shared" si="11"/>
        <v>8</v>
      </c>
      <c r="Q110" s="32">
        <v>1</v>
      </c>
      <c r="R110" s="51">
        <v>1</v>
      </c>
      <c r="S110" s="50">
        <v>24</v>
      </c>
      <c r="T110" s="75">
        <f t="shared" si="6"/>
        <v>0.40508</v>
      </c>
      <c r="U110" s="25"/>
      <c r="V110" s="25"/>
      <c r="W110" s="25"/>
      <c r="X110" s="25"/>
    </row>
    <row r="111" spans="1:24">
      <c r="A111" s="17">
        <v>92</v>
      </c>
      <c r="B111" s="72" t="s">
        <v>186</v>
      </c>
      <c r="C111" s="30">
        <v>39.56</v>
      </c>
      <c r="D111" s="30">
        <v>73536</v>
      </c>
      <c r="E111" s="30">
        <v>43</v>
      </c>
      <c r="F111" s="30">
        <v>532</v>
      </c>
      <c r="G111" s="30">
        <v>43</v>
      </c>
      <c r="H111" s="30">
        <v>2</v>
      </c>
      <c r="I111" s="30">
        <v>18600</v>
      </c>
      <c r="J111" s="30">
        <v>6120</v>
      </c>
      <c r="K111" s="31">
        <f t="shared" si="7"/>
        <v>4590</v>
      </c>
      <c r="L111" s="31">
        <f t="shared" si="8"/>
        <v>153</v>
      </c>
      <c r="M111" s="32">
        <f t="shared" si="9"/>
        <v>38.25</v>
      </c>
      <c r="N111" s="32">
        <f t="shared" si="10"/>
        <v>106.4</v>
      </c>
      <c r="O111" s="32">
        <v>106</v>
      </c>
      <c r="P111" s="32">
        <f t="shared" si="11"/>
        <v>10.75</v>
      </c>
      <c r="Q111" s="32">
        <v>1</v>
      </c>
      <c r="R111" s="51">
        <v>1</v>
      </c>
      <c r="S111" s="30">
        <v>0</v>
      </c>
      <c r="T111" s="75">
        <f t="shared" si="6"/>
        <v>0.73536000000000001</v>
      </c>
      <c r="U111" s="25"/>
      <c r="V111" s="25"/>
      <c r="W111" s="25"/>
      <c r="X111" s="25"/>
    </row>
    <row r="112" spans="1:24">
      <c r="A112" s="17">
        <v>93</v>
      </c>
      <c r="B112" s="72" t="s">
        <v>187</v>
      </c>
      <c r="C112" s="30">
        <v>16.690000000000001</v>
      </c>
      <c r="D112" s="30">
        <v>54015</v>
      </c>
      <c r="E112" s="30">
        <v>38</v>
      </c>
      <c r="F112" s="30">
        <v>292</v>
      </c>
      <c r="G112" s="30">
        <v>38</v>
      </c>
      <c r="H112" s="30">
        <v>1</v>
      </c>
      <c r="I112" s="30">
        <v>10165</v>
      </c>
      <c r="J112" s="30">
        <v>6540</v>
      </c>
      <c r="K112" s="31">
        <f t="shared" si="7"/>
        <v>4905</v>
      </c>
      <c r="L112" s="31">
        <f>(J112-K112)/10</f>
        <v>163.5</v>
      </c>
      <c r="M112" s="32">
        <f t="shared" si="9"/>
        <v>40.875</v>
      </c>
      <c r="N112" s="32">
        <v>50</v>
      </c>
      <c r="O112" s="32">
        <v>50</v>
      </c>
      <c r="P112" s="32">
        <f t="shared" si="11"/>
        <v>9.5</v>
      </c>
      <c r="Q112" s="32">
        <v>1</v>
      </c>
      <c r="R112" s="30">
        <v>1</v>
      </c>
      <c r="S112" s="30">
        <v>170</v>
      </c>
      <c r="T112" s="75">
        <f t="shared" si="6"/>
        <v>0.54015000000000002</v>
      </c>
      <c r="U112" s="25"/>
      <c r="V112" s="25"/>
      <c r="W112" s="25"/>
      <c r="X112" s="25"/>
    </row>
    <row r="113" spans="1:25">
      <c r="A113" s="17"/>
      <c r="B113" s="73" t="s">
        <v>198</v>
      </c>
      <c r="C113" s="47"/>
      <c r="D113" s="52">
        <f t="shared" ref="D113:S113" si="12">SUM(D7:D112)</f>
        <v>7661497</v>
      </c>
      <c r="E113" s="52">
        <f t="shared" si="12"/>
        <v>3493</v>
      </c>
      <c r="F113" s="52">
        <f t="shared" si="12"/>
        <v>43977</v>
      </c>
      <c r="G113" s="52">
        <f>SUM(G7:G112)</f>
        <v>3194</v>
      </c>
      <c r="H113" s="52">
        <f>SUM(H7:H112)</f>
        <v>130</v>
      </c>
      <c r="I113" s="52">
        <f t="shared" si="12"/>
        <v>1914722</v>
      </c>
      <c r="J113" s="52">
        <f t="shared" si="12"/>
        <v>616630</v>
      </c>
      <c r="K113" s="53">
        <f>SUM(K7:K112)</f>
        <v>461345.25</v>
      </c>
      <c r="L113" s="53">
        <f t="shared" ref="L113:R113" si="13">SUM(L7:L112)</f>
        <v>15528.474999999999</v>
      </c>
      <c r="M113" s="54">
        <f t="shared" si="13"/>
        <v>3882.1187499999996</v>
      </c>
      <c r="N113" s="54">
        <f t="shared" si="13"/>
        <v>8363.9999999999964</v>
      </c>
      <c r="O113" s="54">
        <f t="shared" si="13"/>
        <v>7447</v>
      </c>
      <c r="P113" s="54">
        <f t="shared" si="13"/>
        <v>798.5</v>
      </c>
      <c r="Q113" s="54">
        <f t="shared" si="13"/>
        <v>93</v>
      </c>
      <c r="R113" s="52">
        <f t="shared" si="13"/>
        <v>47</v>
      </c>
      <c r="S113" s="52">
        <f t="shared" si="12"/>
        <v>23150</v>
      </c>
      <c r="T113" s="52"/>
      <c r="U113" s="25"/>
      <c r="V113" s="25"/>
      <c r="W113" s="25"/>
      <c r="X113" s="25"/>
    </row>
    <row r="114" spans="1:25">
      <c r="B114" s="19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: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: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: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: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: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: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:25">
      <c r="K123" s="22"/>
      <c r="L123" s="22"/>
      <c r="M123" s="22"/>
      <c r="N123" s="22"/>
      <c r="O123" s="22"/>
      <c r="P123" s="22"/>
      <c r="Q123" s="22"/>
      <c r="R123" s="22"/>
      <c r="S123" s="22"/>
      <c r="Y123" s="21"/>
    </row>
    <row r="124" spans="1: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: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: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: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: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>
      <c r="K169" s="22"/>
      <c r="L169" s="22"/>
      <c r="M169" s="22"/>
      <c r="N169" s="22"/>
      <c r="O169" s="22"/>
      <c r="P169" s="22"/>
      <c r="Q169" s="22"/>
      <c r="R169" s="22"/>
      <c r="S169" s="22"/>
    </row>
  </sheetData>
  <mergeCells count="4">
    <mergeCell ref="A2:S2"/>
    <mergeCell ref="A3:S3"/>
    <mergeCell ref="A4:S4"/>
    <mergeCell ref="A1:S1"/>
  </mergeCells>
  <printOptions horizontalCentered="1"/>
  <pageMargins left="0.51181102362204722" right="0.39370078740157483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10"/>
  <sheetViews>
    <sheetView topLeftCell="A82" workbookViewId="0">
      <selection activeCell="E101" sqref="E101"/>
    </sheetView>
  </sheetViews>
  <sheetFormatPr defaultRowHeight="15"/>
  <cols>
    <col min="1" max="1" width="26.42578125" customWidth="1"/>
    <col min="2" max="2" width="13.140625" customWidth="1"/>
    <col min="3" max="3" width="16.7109375" customWidth="1"/>
    <col min="4" max="4" width="10.85546875" customWidth="1"/>
    <col min="5" max="5" width="9.5703125" customWidth="1"/>
    <col min="6" max="6" width="11.85546875" customWidth="1"/>
    <col min="7" max="7" width="10.42578125" customWidth="1"/>
    <col min="8" max="8" width="10.28515625" customWidth="1"/>
    <col min="10" max="10" width="11.85546875" customWidth="1"/>
  </cols>
  <sheetData>
    <row r="1" spans="1:13" ht="21">
      <c r="A1" s="132" t="s">
        <v>114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0">
      <c r="A2" s="9" t="s">
        <v>112</v>
      </c>
      <c r="B2" s="9" t="s">
        <v>113</v>
      </c>
      <c r="C2" s="15" t="s">
        <v>232</v>
      </c>
      <c r="D2" s="10"/>
      <c r="E2" s="15"/>
      <c r="F2" s="10"/>
      <c r="G2" s="10"/>
      <c r="H2" s="10"/>
      <c r="I2" s="15"/>
      <c r="J2" s="15"/>
      <c r="K2" s="15"/>
      <c r="L2" s="11"/>
      <c r="M2" s="10"/>
    </row>
    <row r="3" spans="1:13">
      <c r="A3" s="1" t="s">
        <v>0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9.149999999999999" customHeight="1">
      <c r="A4" s="7" t="s">
        <v>115</v>
      </c>
      <c r="B4" s="3" t="s">
        <v>100</v>
      </c>
      <c r="C4" s="2" t="s">
        <v>234</v>
      </c>
      <c r="D4" s="2" t="s">
        <v>235</v>
      </c>
      <c r="E4" s="2"/>
      <c r="F4" s="2"/>
      <c r="G4" s="2"/>
      <c r="H4" s="2"/>
      <c r="I4" s="2"/>
      <c r="J4" s="2"/>
      <c r="K4" s="2"/>
      <c r="L4" s="2"/>
      <c r="M4" s="2"/>
    </row>
    <row r="5" spans="1:13" ht="20.45" customHeight="1">
      <c r="A5" s="4" t="s">
        <v>1</v>
      </c>
      <c r="B5" s="5" t="s">
        <v>101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4" t="s">
        <v>2</v>
      </c>
      <c r="B6" s="5" t="s">
        <v>101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4" t="s">
        <v>3</v>
      </c>
      <c r="B7" s="5" t="s">
        <v>101</v>
      </c>
      <c r="C7" s="2" t="s">
        <v>233</v>
      </c>
      <c r="D7" s="2" t="s">
        <v>236</v>
      </c>
      <c r="E7" s="2"/>
      <c r="F7" s="2"/>
      <c r="G7" s="2"/>
      <c r="H7" s="2"/>
      <c r="I7" s="2"/>
      <c r="J7" s="2"/>
      <c r="K7" s="2"/>
      <c r="L7" s="2"/>
      <c r="M7" s="2"/>
    </row>
    <row r="8" spans="1:13">
      <c r="A8" s="4" t="s">
        <v>4</v>
      </c>
      <c r="B8" s="5" t="s">
        <v>101</v>
      </c>
      <c r="C8" s="2" t="s">
        <v>233</v>
      </c>
      <c r="D8" s="2" t="s">
        <v>236</v>
      </c>
      <c r="E8" s="2"/>
      <c r="F8" s="2"/>
      <c r="G8" s="2"/>
      <c r="H8" s="2"/>
      <c r="I8" s="2"/>
      <c r="J8" s="2"/>
      <c r="K8" s="2"/>
      <c r="L8" s="2"/>
      <c r="M8" s="2"/>
    </row>
    <row r="9" spans="1:13">
      <c r="A9" s="1" t="s">
        <v>5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7" t="s">
        <v>116</v>
      </c>
      <c r="B10" s="3" t="s">
        <v>100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4" t="s">
        <v>6</v>
      </c>
      <c r="B11" s="5" t="s">
        <v>101</v>
      </c>
      <c r="C11" s="2" t="s">
        <v>233</v>
      </c>
      <c r="D11" s="2" t="s">
        <v>236</v>
      </c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4" t="s">
        <v>7</v>
      </c>
      <c r="B12" s="5" t="s">
        <v>101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4" t="s">
        <v>8</v>
      </c>
      <c r="B13" s="5" t="s">
        <v>101</v>
      </c>
      <c r="C13" s="2" t="s">
        <v>233</v>
      </c>
      <c r="D13" s="2" t="s">
        <v>236</v>
      </c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4" t="s">
        <v>9</v>
      </c>
      <c r="B14" s="5" t="s">
        <v>101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1" t="s">
        <v>10</v>
      </c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4" t="s">
        <v>11</v>
      </c>
      <c r="B16" s="5" t="s">
        <v>101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4" t="s">
        <v>12</v>
      </c>
      <c r="B17" s="5" t="s">
        <v>101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4" t="s">
        <v>13</v>
      </c>
      <c r="B18" s="5" t="s">
        <v>101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4" t="s">
        <v>14</v>
      </c>
      <c r="B19" s="5" t="s">
        <v>101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1" t="s">
        <v>15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>
      <c r="A21" s="4" t="s">
        <v>16</v>
      </c>
      <c r="B21" s="5" t="s">
        <v>101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4" t="s">
        <v>17</v>
      </c>
      <c r="B22" s="5" t="s">
        <v>101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4" t="s">
        <v>18</v>
      </c>
      <c r="B23" s="5" t="s">
        <v>101</v>
      </c>
      <c r="C23" s="2" t="s">
        <v>233</v>
      </c>
      <c r="D23" s="2" t="s">
        <v>236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4" t="s">
        <v>19</v>
      </c>
      <c r="B24" s="5" t="s">
        <v>101</v>
      </c>
      <c r="C24" s="2" t="s">
        <v>233</v>
      </c>
      <c r="D24" s="2" t="s">
        <v>236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4" t="s">
        <v>20</v>
      </c>
      <c r="B25" s="5" t="s">
        <v>101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4" t="s">
        <v>21</v>
      </c>
      <c r="B26" s="5" t="s">
        <v>101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1" t="s">
        <v>22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>
      <c r="A28" s="4" t="s">
        <v>23</v>
      </c>
      <c r="B28" s="5" t="s">
        <v>101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4" t="s">
        <v>24</v>
      </c>
      <c r="B29" s="5" t="s">
        <v>101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4" t="s">
        <v>25</v>
      </c>
      <c r="B30" s="5" t="s">
        <v>101</v>
      </c>
      <c r="C30" s="2" t="s">
        <v>233</v>
      </c>
      <c r="D30" s="2" t="s">
        <v>236</v>
      </c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4" t="s">
        <v>26</v>
      </c>
      <c r="B31" s="5" t="s">
        <v>101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4" t="s">
        <v>27</v>
      </c>
      <c r="B32" s="5" t="s">
        <v>101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4" t="s">
        <v>28</v>
      </c>
      <c r="B33" s="5" t="s">
        <v>101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29</v>
      </c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>
      <c r="A35" s="4" t="s">
        <v>30</v>
      </c>
      <c r="B35" s="5" t="s">
        <v>101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4" t="s">
        <v>31</v>
      </c>
      <c r="B36" s="5" t="s">
        <v>101</v>
      </c>
      <c r="C36" s="2" t="s">
        <v>233</v>
      </c>
      <c r="D36" s="2" t="s">
        <v>236</v>
      </c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" t="s">
        <v>32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>
      <c r="A38" s="7" t="s">
        <v>117</v>
      </c>
      <c r="B38" s="3" t="s">
        <v>100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4" t="s">
        <v>33</v>
      </c>
      <c r="B39" s="5" t="s">
        <v>101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4" t="s">
        <v>34</v>
      </c>
      <c r="B40" s="5" t="s">
        <v>101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4" t="s">
        <v>35</v>
      </c>
      <c r="B41" s="5" t="s">
        <v>101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4" t="s">
        <v>36</v>
      </c>
      <c r="B42" s="5" t="s">
        <v>101</v>
      </c>
      <c r="C42" s="2" t="s">
        <v>233</v>
      </c>
      <c r="D42" s="2" t="s">
        <v>236</v>
      </c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4" t="s">
        <v>37</v>
      </c>
      <c r="B43" s="5" t="s">
        <v>101</v>
      </c>
      <c r="C43" s="2" t="s">
        <v>233</v>
      </c>
      <c r="D43" s="2" t="s">
        <v>237</v>
      </c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4" t="s">
        <v>38</v>
      </c>
      <c r="B44" s="5" t="s">
        <v>101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4" t="s">
        <v>39</v>
      </c>
      <c r="B45" s="5" t="s">
        <v>101</v>
      </c>
      <c r="C45" s="2" t="s">
        <v>233</v>
      </c>
      <c r="D45" s="2" t="s">
        <v>236</v>
      </c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4" t="s">
        <v>40</v>
      </c>
      <c r="B46" s="5" t="s">
        <v>101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4" t="s">
        <v>41</v>
      </c>
      <c r="B47" s="5" t="s">
        <v>101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4" t="s">
        <v>42</v>
      </c>
      <c r="B48" s="5" t="s">
        <v>101</v>
      </c>
      <c r="C48" s="2" t="s">
        <v>233</v>
      </c>
      <c r="D48" s="2" t="s">
        <v>236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4" t="s">
        <v>43</v>
      </c>
      <c r="B49" s="5" t="s">
        <v>101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4" t="s">
        <v>44</v>
      </c>
      <c r="B50" s="5" t="s">
        <v>101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4" t="s">
        <v>45</v>
      </c>
      <c r="B51" s="5" t="s">
        <v>101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1" t="s">
        <v>46</v>
      </c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>
      <c r="A53" s="7" t="s">
        <v>118</v>
      </c>
      <c r="B53" s="3" t="s">
        <v>100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4" t="s">
        <v>47</v>
      </c>
      <c r="B54" s="5" t="s">
        <v>101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4" t="s">
        <v>48</v>
      </c>
      <c r="B55" s="5" t="s">
        <v>101</v>
      </c>
      <c r="C55" s="2" t="s">
        <v>233</v>
      </c>
      <c r="D55" s="2" t="s">
        <v>236</v>
      </c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4" t="s">
        <v>49</v>
      </c>
      <c r="B56" s="5" t="s">
        <v>101</v>
      </c>
      <c r="C56" s="2" t="s">
        <v>233</v>
      </c>
      <c r="D56" s="2" t="s">
        <v>236</v>
      </c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4" t="s">
        <v>50</v>
      </c>
      <c r="B57" s="5" t="s">
        <v>101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4" t="s">
        <v>51</v>
      </c>
      <c r="B58" s="5" t="s">
        <v>101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4" t="s">
        <v>52</v>
      </c>
      <c r="B59" s="5" t="s">
        <v>101</v>
      </c>
      <c r="C59" s="2" t="s">
        <v>233</v>
      </c>
      <c r="D59" s="2" t="s">
        <v>236</v>
      </c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4" t="s">
        <v>53</v>
      </c>
      <c r="B60" s="5" t="s">
        <v>101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1" t="s">
        <v>54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>
      <c r="A62" s="6" t="s">
        <v>102</v>
      </c>
      <c r="B62" s="5" t="s">
        <v>101</v>
      </c>
      <c r="C62" s="2" t="s">
        <v>233</v>
      </c>
      <c r="D62" s="2" t="s">
        <v>236</v>
      </c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4" t="s">
        <v>55</v>
      </c>
      <c r="B63" s="5" t="s">
        <v>101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4" t="s">
        <v>56</v>
      </c>
      <c r="B64" s="5" t="s">
        <v>101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4" t="s">
        <v>57</v>
      </c>
      <c r="B65" s="5" t="s">
        <v>101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4" t="s">
        <v>58</v>
      </c>
      <c r="B66" s="5" t="s">
        <v>101</v>
      </c>
      <c r="C66" s="2" t="s">
        <v>233</v>
      </c>
      <c r="D66" s="2" t="s">
        <v>236</v>
      </c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4" t="s">
        <v>59</v>
      </c>
      <c r="B67" s="5" t="s">
        <v>101</v>
      </c>
      <c r="C67" s="2" t="s">
        <v>233</v>
      </c>
      <c r="D67" s="2" t="s">
        <v>237</v>
      </c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4" t="s">
        <v>60</v>
      </c>
      <c r="B68" s="5" t="s">
        <v>101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1" t="s">
        <v>61</v>
      </c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>
      <c r="A70" s="4" t="s">
        <v>62</v>
      </c>
      <c r="B70" s="5" t="s">
        <v>101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4" t="s">
        <v>63</v>
      </c>
      <c r="B71" s="5" t="s">
        <v>101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4" t="s">
        <v>64</v>
      </c>
      <c r="B72" s="5" t="s">
        <v>101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4" t="s">
        <v>65</v>
      </c>
      <c r="B73" s="5" t="s">
        <v>101</v>
      </c>
      <c r="C73" s="2" t="s">
        <v>233</v>
      </c>
      <c r="D73" s="2" t="s">
        <v>236</v>
      </c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4" t="s">
        <v>66</v>
      </c>
      <c r="B74" s="5" t="s">
        <v>101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4" t="s">
        <v>67</v>
      </c>
      <c r="B75" s="5" t="s">
        <v>101</v>
      </c>
      <c r="C75" s="2" t="s">
        <v>233</v>
      </c>
      <c r="D75" s="2" t="s">
        <v>236</v>
      </c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4" t="s">
        <v>68</v>
      </c>
      <c r="B76" s="5" t="s">
        <v>101</v>
      </c>
      <c r="C76" s="2" t="s">
        <v>233</v>
      </c>
      <c r="D76" s="2" t="s">
        <v>236</v>
      </c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4" t="s">
        <v>69</v>
      </c>
      <c r="B77" s="5" t="s">
        <v>101</v>
      </c>
      <c r="C77" s="2" t="s">
        <v>233</v>
      </c>
      <c r="D77" s="2" t="s">
        <v>236</v>
      </c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4" t="s">
        <v>70</v>
      </c>
      <c r="B78" s="5" t="s">
        <v>101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4" t="s">
        <v>71</v>
      </c>
      <c r="B79" s="5" t="s">
        <v>101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4" t="s">
        <v>72</v>
      </c>
      <c r="B80" s="5" t="s">
        <v>101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4" t="s">
        <v>73</v>
      </c>
      <c r="B81" s="5" t="s">
        <v>101</v>
      </c>
      <c r="C81" s="2" t="s">
        <v>233</v>
      </c>
      <c r="D81" s="2" t="s">
        <v>237</v>
      </c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1" t="s">
        <v>74</v>
      </c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>
      <c r="A83" s="8" t="s">
        <v>119</v>
      </c>
      <c r="B83" s="3" t="s">
        <v>100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4" t="s">
        <v>75</v>
      </c>
      <c r="B84" s="5" t="s">
        <v>101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4" t="s">
        <v>76</v>
      </c>
      <c r="B85" s="5" t="s">
        <v>101</v>
      </c>
      <c r="C85" s="12" t="s">
        <v>233</v>
      </c>
      <c r="D85" s="2" t="s">
        <v>236</v>
      </c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4" t="s">
        <v>77</v>
      </c>
      <c r="B86" s="5" t="s">
        <v>101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4" t="s">
        <v>78</v>
      </c>
      <c r="B87" s="5" t="s">
        <v>101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4" t="s">
        <v>79</v>
      </c>
      <c r="B88" s="5" t="s">
        <v>101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4" t="s">
        <v>80</v>
      </c>
      <c r="B89" s="5" t="s">
        <v>101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>
      <c r="A90" s="4" t="s">
        <v>81</v>
      </c>
      <c r="B90" s="5" t="s">
        <v>101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>
      <c r="A91" s="1" t="s">
        <v>82</v>
      </c>
      <c r="B91" s="13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3">
      <c r="A92" s="4" t="s">
        <v>83</v>
      </c>
      <c r="B92" s="5" t="s">
        <v>101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>
      <c r="A93" s="4" t="s">
        <v>84</v>
      </c>
      <c r="B93" s="5" t="s">
        <v>101</v>
      </c>
      <c r="C93" s="2" t="s">
        <v>233</v>
      </c>
      <c r="D93" s="2" t="s">
        <v>236</v>
      </c>
      <c r="E93" s="2"/>
      <c r="F93" s="2"/>
      <c r="G93" s="2"/>
      <c r="H93" s="2"/>
      <c r="I93" s="2"/>
      <c r="J93" s="2"/>
      <c r="K93" s="2"/>
      <c r="L93" s="2"/>
      <c r="M93" s="2"/>
    </row>
    <row r="94" spans="1:13">
      <c r="A94" s="4" t="s">
        <v>85</v>
      </c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>
      <c r="A95" s="1" t="s">
        <v>86</v>
      </c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>
      <c r="A96" s="7" t="s">
        <v>120</v>
      </c>
      <c r="B96" s="3" t="s">
        <v>100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4" t="s">
        <v>87</v>
      </c>
      <c r="B97" s="5" t="s">
        <v>101</v>
      </c>
      <c r="C97" s="2" t="s">
        <v>233</v>
      </c>
      <c r="D97" s="2" t="s">
        <v>236</v>
      </c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4" t="s">
        <v>88</v>
      </c>
      <c r="B98" s="5" t="s">
        <v>101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4" t="s">
        <v>89</v>
      </c>
      <c r="B99" s="5" t="s">
        <v>101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4" t="s">
        <v>90</v>
      </c>
      <c r="B100" s="5" t="s">
        <v>101</v>
      </c>
      <c r="C100" s="2" t="s">
        <v>233</v>
      </c>
      <c r="D100" s="2" t="s">
        <v>236</v>
      </c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7.45" customHeight="1">
      <c r="A101" s="4" t="s">
        <v>91</v>
      </c>
      <c r="B101" s="5" t="s">
        <v>101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9.149999999999999" customHeight="1">
      <c r="A102" s="4" t="s">
        <v>92</v>
      </c>
      <c r="B102" s="5" t="s">
        <v>101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4" t="s">
        <v>93</v>
      </c>
      <c r="B103" s="5" t="s">
        <v>101</v>
      </c>
      <c r="C103" s="2" t="s">
        <v>233</v>
      </c>
      <c r="D103" s="2" t="s">
        <v>236</v>
      </c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4.45" customHeight="1">
      <c r="A104" s="4" t="s">
        <v>94</v>
      </c>
      <c r="B104" s="5" t="s">
        <v>101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4" t="s">
        <v>95</v>
      </c>
      <c r="B105" s="5" t="s">
        <v>101</v>
      </c>
      <c r="C105" s="2" t="s">
        <v>233</v>
      </c>
      <c r="D105" s="2" t="s">
        <v>237</v>
      </c>
      <c r="E105" s="2"/>
      <c r="F105" s="2"/>
      <c r="G105" s="2"/>
      <c r="H105" s="2"/>
      <c r="I105" s="2"/>
      <c r="J105" s="2"/>
      <c r="K105" s="2"/>
      <c r="L105" s="2"/>
      <c r="M105" s="2"/>
    </row>
    <row r="106" spans="1:13">
      <c r="A106" s="1" t="s">
        <v>96</v>
      </c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>
      <c r="A107" s="4" t="s">
        <v>97</v>
      </c>
      <c r="B107" s="5" t="s">
        <v>101</v>
      </c>
      <c r="C107" s="2" t="s">
        <v>233</v>
      </c>
      <c r="D107" s="2" t="s">
        <v>236</v>
      </c>
      <c r="E107" s="2"/>
      <c r="F107" s="2"/>
      <c r="G107" s="2"/>
      <c r="H107" s="2"/>
      <c r="I107" s="2"/>
      <c r="J107" s="2"/>
      <c r="K107" s="2"/>
      <c r="L107" s="2"/>
      <c r="M107" s="2"/>
    </row>
    <row r="108" spans="1:13">
      <c r="A108" s="4" t="s">
        <v>98</v>
      </c>
      <c r="B108" s="5" t="s">
        <v>101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>
      <c r="A109" s="4" t="s">
        <v>99</v>
      </c>
      <c r="B109" s="5" t="s">
        <v>101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>
      <c r="C110">
        <v>31</v>
      </c>
      <c r="D110">
        <v>26</v>
      </c>
    </row>
  </sheetData>
  <mergeCells count="1">
    <mergeCell ref="A1:M1"/>
  </mergeCells>
  <hyperlinks>
    <hyperlink ref="A5" r:id="rId1" tooltip="Neyyattinkara" display="https://en.wikipedia.org/wiki/Neyyattinkara"/>
    <hyperlink ref="A6" r:id="rId2" tooltip="Nedumangad" display="https://en.wikipedia.org/wiki/Nedumangad"/>
    <hyperlink ref="A7" r:id="rId3" tooltip="Attingal" display="https://en.wikipedia.org/wiki/Attingal"/>
    <hyperlink ref="A8" r:id="rId4" tooltip="Varkala" display="https://en.wikipedia.org/wiki/Varkala"/>
    <hyperlink ref="A11" r:id="rId5" tooltip="Paravur, Kollam" display="https://en.wikipedia.org/wiki/Paravur,_Kollam"/>
    <hyperlink ref="A12" r:id="rId6" tooltip="Karunagapally" display="https://en.wikipedia.org/wiki/Karunagapally"/>
    <hyperlink ref="A13" r:id="rId7" tooltip="Punalur" display="https://en.wikipedia.org/wiki/Punalur"/>
    <hyperlink ref="A14" r:id="rId8" tooltip="Kottarakkara" display="https://en.wikipedia.org/wiki/Kottarakkara"/>
    <hyperlink ref="A16" r:id="rId9" tooltip="Adoor" display="https://en.wikipedia.org/wiki/Adoor"/>
    <hyperlink ref="A17" r:id="rId10" tooltip="Pathanamthitta" display="https://en.wikipedia.org/wiki/Pathanamthitta"/>
    <hyperlink ref="A18" r:id="rId11" tooltip="Tiruvalla" display="https://en.wikipedia.org/wiki/Tiruvalla"/>
    <hyperlink ref="A19" r:id="rId12" tooltip="Pandalam" display="https://en.wikipedia.org/wiki/Pandalam"/>
    <hyperlink ref="A21" r:id="rId13" tooltip="Alappuzha" display="https://en.wikipedia.org/wiki/Alappuzha"/>
    <hyperlink ref="A22" r:id="rId14" tooltip="Kayamkulam" display="https://en.wikipedia.org/wiki/Kayamkulam"/>
    <hyperlink ref="A23" r:id="rId15" tooltip="Cherthala" display="https://en.wikipedia.org/wiki/Cherthala"/>
    <hyperlink ref="A24" r:id="rId16" tooltip="Mavelikkara" display="https://en.wikipedia.org/wiki/Mavelikkara"/>
    <hyperlink ref="A25" r:id="rId17" tooltip="Chengannur" display="https://en.wikipedia.org/wiki/Chengannur"/>
    <hyperlink ref="A26" r:id="rId18" tooltip="Haripad" display="https://en.wikipedia.org/wiki/Haripad"/>
    <hyperlink ref="A28" r:id="rId19" tooltip="Changanacherry" display="https://en.wikipedia.org/wiki/Changanacherry"/>
    <hyperlink ref="A29" r:id="rId20" tooltip="Kottayam" display="https://en.wikipedia.org/wiki/Kottayam"/>
    <hyperlink ref="A30" r:id="rId21" tooltip="Vaikom" display="https://en.wikipedia.org/wiki/Vaikom"/>
    <hyperlink ref="A31" r:id="rId22" tooltip="Palai" display="https://en.wikipedia.org/wiki/Palai"/>
    <hyperlink ref="A32" r:id="rId23" tooltip="Ettumanoor" display="https://en.wikipedia.org/wiki/Ettumanoor"/>
    <hyperlink ref="A33" r:id="rId24" tooltip="Erattupetta" display="https://en.wikipedia.org/wiki/Erattupetta"/>
    <hyperlink ref="A35" r:id="rId25" tooltip="Thodupuzha" display="https://en.wikipedia.org/wiki/Thodupuzha"/>
    <hyperlink ref="A36" r:id="rId26" tooltip="Kattappana" display="https://en.wikipedia.org/wiki/Kattappana"/>
    <hyperlink ref="A39" r:id="rId27" tooltip="Kothamangalam, Ernakulam" display="https://en.wikipedia.org/wiki/Kothamangalam,_Ernakulam"/>
    <hyperlink ref="A40" r:id="rId28" tooltip="Muvattupuzha" display="https://en.wikipedia.org/wiki/Muvattupuzha"/>
    <hyperlink ref="A41" r:id="rId29" tooltip="Perumbavoor" display="https://en.wikipedia.org/wiki/Perumbavoor"/>
    <hyperlink ref="A42" r:id="rId30" tooltip="Maradu" display="https://en.wikipedia.org/wiki/Maradu"/>
    <hyperlink ref="A43" r:id="rId31" tooltip="Thripunithura" display="https://en.wikipedia.org/wiki/Thripunithura"/>
    <hyperlink ref="A44" r:id="rId32" tooltip="Thrikkakara" display="https://en.wikipedia.org/wiki/Thrikkakara"/>
    <hyperlink ref="A45" r:id="rId33" tooltip="Kalamassery" display="https://en.wikipedia.org/wiki/Kalamassery"/>
    <hyperlink ref="A46" r:id="rId34" tooltip="Eloor" display="https://en.wikipedia.org/wiki/Eloor"/>
    <hyperlink ref="A47" r:id="rId35" tooltip="North Paravoor" display="https://en.wikipedia.org/wiki/North_Paravoor"/>
    <hyperlink ref="A48" r:id="rId36" tooltip="Aluva" display="https://en.wikipedia.org/wiki/Aluva"/>
    <hyperlink ref="A49" r:id="rId37" tooltip="Angamaly" display="https://en.wikipedia.org/wiki/Angamaly"/>
    <hyperlink ref="A50" r:id="rId38" tooltip="Piravom" display="https://en.wikipedia.org/wiki/Piravom"/>
    <hyperlink ref="A51" r:id="rId39" tooltip="Koothattukulam" display="https://en.wikipedia.org/wiki/Koothattukulam"/>
    <hyperlink ref="A54" r:id="rId40" tooltip="Chalakkudy" display="https://en.wikipedia.org/wiki/Chalakkudy"/>
    <hyperlink ref="A55" r:id="rId41" tooltip="Irinjalakuda" display="https://en.wikipedia.org/wiki/Irinjalakuda"/>
    <hyperlink ref="A56" r:id="rId42" tooltip="Kodungallur" display="https://en.wikipedia.org/wiki/Kodungallur"/>
    <hyperlink ref="A57" r:id="rId43" tooltip="Kunnamkulam" display="https://en.wikipedia.org/wiki/Kunnamkulam"/>
    <hyperlink ref="A58" r:id="rId44" tooltip="Guruvayoor" display="https://en.wikipedia.org/wiki/Guruvayoor"/>
    <hyperlink ref="A59" r:id="rId45" tooltip="Chavakkad" display="https://en.wikipedia.org/wiki/Chavakkad"/>
    <hyperlink ref="A60" r:id="rId46" tooltip="Wadakkancheri" display="https://en.wikipedia.org/wiki/Wadakkancheri"/>
    <hyperlink ref="A63" r:id="rId47" tooltip="Palakkad" display="https://en.wikipedia.org/wiki/Palakkad"/>
    <hyperlink ref="A64" r:id="rId48" tooltip="Ottappalam" display="https://en.wikipedia.org/wiki/Ottappalam"/>
    <hyperlink ref="A65" r:id="rId49" tooltip="Shornur" display="https://en.wikipedia.org/wiki/Shornur"/>
    <hyperlink ref="A66" r:id="rId50" tooltip="Mannarkkad" display="https://en.wikipedia.org/wiki/Mannarkkad"/>
    <hyperlink ref="A67" r:id="rId51" tooltip="Pattambi" display="https://en.wikipedia.org/wiki/Pattambi"/>
    <hyperlink ref="A68" r:id="rId52" tooltip="Cherpulassery" display="https://en.wikipedia.org/wiki/Cherpulassery"/>
    <hyperlink ref="A70" r:id="rId53" tooltip="Malappuram" display="https://en.wikipedia.org/wiki/Malappuram"/>
    <hyperlink ref="A71" r:id="rId54" tooltip="Manjeri" display="https://en.wikipedia.org/wiki/Manjeri"/>
    <hyperlink ref="A72" r:id="rId55" tooltip="Ponnani" display="https://en.wikipedia.org/wiki/Ponnani"/>
    <hyperlink ref="A73" r:id="rId56" tooltip="Tirur" display="https://en.wikipedia.org/wiki/Tirur"/>
    <hyperlink ref="A74" r:id="rId57" tooltip="Perinthalmanna" display="https://en.wikipedia.org/wiki/Perinthalmanna"/>
    <hyperlink ref="A75" r:id="rId58" tooltip="Kottakkal" display="https://en.wikipedia.org/wiki/Kottakkal"/>
    <hyperlink ref="A76" r:id="rId59" tooltip="Nilambur" display="https://en.wikipedia.org/wiki/Nilambur"/>
    <hyperlink ref="A77" r:id="rId60" tooltip="Kondotty" display="https://en.wikipedia.org/wiki/Kondotty"/>
    <hyperlink ref="A78" r:id="rId61" tooltip="Valanchery" display="https://en.wikipedia.org/wiki/Valanchery"/>
    <hyperlink ref="A79" r:id="rId62" tooltip="Tanur, India" display="https://en.wikipedia.org/wiki/Tanur,_India"/>
    <hyperlink ref="A80" r:id="rId63" tooltip="Parappanangadi" display="https://en.wikipedia.org/wiki/Parappanangadi"/>
    <hyperlink ref="A81" r:id="rId64" tooltip="Tirurangadi" display="https://en.wikipedia.org/wiki/Tirurangadi"/>
    <hyperlink ref="A84" r:id="rId65" tooltip="Vadakara" display="https://en.wikipedia.org/wiki/Vadakara"/>
    <hyperlink ref="A85" r:id="rId66" tooltip="Koyilandy" display="https://en.wikipedia.org/wiki/Koyilandy"/>
    <hyperlink ref="A86" r:id="rId67" tooltip="Ramanattukara" display="https://en.wikipedia.org/wiki/Ramanattukara"/>
    <hyperlink ref="A87" r:id="rId68" tooltip="Feroke" display="https://en.wikipedia.org/wiki/Feroke"/>
    <hyperlink ref="A88" r:id="rId69" tooltip="Payyoli" display="https://en.wikipedia.org/wiki/Payyoli"/>
    <hyperlink ref="A89" r:id="rId70" tooltip="Koduvally" display="https://en.wikipedia.org/wiki/Koduvally"/>
    <hyperlink ref="A90" r:id="rId71" tooltip="Mukkam" display="https://en.wikipedia.org/wiki/Mukkam"/>
    <hyperlink ref="A92" r:id="rId72" tooltip="Kalpetta" display="https://en.wikipedia.org/wiki/Kalpetta"/>
    <hyperlink ref="A93" r:id="rId73" tooltip="Mananthavadi" display="https://en.wikipedia.org/wiki/Mananthavadi"/>
    <hyperlink ref="A94" r:id="rId74" tooltip="Sultan Bathery" display="https://en.wikipedia.org/wiki/Sultan_Bathery"/>
    <hyperlink ref="A97" r:id="rId75" tooltip="Thalassery" display="https://en.wikipedia.org/wiki/Thalassery"/>
    <hyperlink ref="A98" r:id="rId76" tooltip="Thaliparamba" display="https://en.wikipedia.org/wiki/Thaliparamba"/>
    <hyperlink ref="A99" r:id="rId77" tooltip="Payyannur" display="https://en.wikipedia.org/wiki/Payyannur"/>
    <hyperlink ref="A100" r:id="rId78" tooltip="Mattannur" display="https://en.wikipedia.org/wiki/Mattannur"/>
    <hyperlink ref="A101" r:id="rId79" tooltip="Koothuparamba" display="https://en.wikipedia.org/wiki/Koothuparamba"/>
    <hyperlink ref="A102" r:id="rId80" tooltip="Anthoor" display="https://en.wikipedia.org/wiki/Anthoor"/>
    <hyperlink ref="A103" r:id="rId81" tooltip="Iritty" display="https://en.wikipedia.org/wiki/Iritty"/>
    <hyperlink ref="A104" r:id="rId82" tooltip="Panoor" display="https://en.wikipedia.org/wiki/Panoor"/>
    <hyperlink ref="A105" r:id="rId83" tooltip="Sreekandapuram" display="https://en.wikipedia.org/wiki/Sreekandapuram"/>
    <hyperlink ref="A107" r:id="rId84" tooltip="Kanhangad" display="https://en.wikipedia.org/wiki/Kanhangad"/>
    <hyperlink ref="A108" r:id="rId85" tooltip="Kasaragod Town" display="https://en.wikipedia.org/wiki/Kasaragod_Town"/>
    <hyperlink ref="A109" r:id="rId86" tooltip="Nileshwaram" display="https://en.wikipedia.org/wiki/Nileshwaram"/>
  </hyperlinks>
  <pageMargins left="0.7" right="0.7" top="0.75" bottom="0.75" header="0.3" footer="0.3"/>
  <pageSetup paperSize="9" orientation="portrait" r:id="rId87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4"/>
  <sheetViews>
    <sheetView tabSelected="1" workbookViewId="0">
      <selection sqref="A1:D1"/>
    </sheetView>
  </sheetViews>
  <sheetFormatPr defaultColWidth="8.85546875" defaultRowHeight="15"/>
  <cols>
    <col min="1" max="1" width="4.42578125" style="74" customWidth="1"/>
    <col min="2" max="2" width="37.85546875" style="16" customWidth="1"/>
    <col min="3" max="3" width="15.7109375" style="115" customWidth="1"/>
    <col min="4" max="4" width="17.42578125" style="115" customWidth="1"/>
    <col min="5" max="7" width="8.85546875" style="16"/>
    <col min="8" max="8" width="9" style="16" bestFit="1" customWidth="1"/>
    <col min="9" max="9" width="13" style="16" customWidth="1"/>
    <col min="10" max="16384" width="8.85546875" style="16"/>
  </cols>
  <sheetData>
    <row r="1" spans="1:9">
      <c r="A1" s="129" t="s">
        <v>230</v>
      </c>
      <c r="B1" s="129"/>
      <c r="C1" s="129"/>
      <c r="D1" s="129"/>
    </row>
    <row r="2" spans="1:9" ht="19.5">
      <c r="A2" s="133" t="s">
        <v>241</v>
      </c>
      <c r="B2" s="133"/>
      <c r="C2" s="133"/>
      <c r="D2" s="133"/>
    </row>
    <row r="3" spans="1:9">
      <c r="A3" s="131" t="s">
        <v>243</v>
      </c>
      <c r="B3" s="131"/>
      <c r="C3" s="131"/>
      <c r="D3" s="131"/>
    </row>
    <row r="4" spans="1:9">
      <c r="A4" s="131"/>
      <c r="B4" s="131"/>
      <c r="C4" s="131"/>
      <c r="D4" s="131"/>
    </row>
    <row r="5" spans="1:9" ht="26.25" customHeight="1">
      <c r="A5" s="86" t="s">
        <v>226</v>
      </c>
      <c r="B5" s="86" t="s">
        <v>240</v>
      </c>
      <c r="C5" s="105" t="s">
        <v>190</v>
      </c>
      <c r="D5" s="105" t="s">
        <v>103</v>
      </c>
      <c r="E5" s="25"/>
      <c r="F5" s="25"/>
      <c r="G5" s="25"/>
      <c r="H5" s="25"/>
      <c r="I5" s="25"/>
    </row>
    <row r="6" spans="1:9" s="122" customFormat="1" ht="21" customHeight="1">
      <c r="A6" s="118"/>
      <c r="B6" s="119" t="s">
        <v>0</v>
      </c>
      <c r="C6" s="120"/>
      <c r="D6" s="120"/>
      <c r="E6" s="121"/>
      <c r="F6" s="121"/>
      <c r="G6" s="121"/>
      <c r="H6" s="121"/>
      <c r="I6" s="121"/>
    </row>
    <row r="7" spans="1:9" ht="21.75" customHeight="1">
      <c r="A7" s="87">
        <v>1</v>
      </c>
      <c r="B7" s="88" t="s">
        <v>171</v>
      </c>
      <c r="C7" s="106">
        <v>28.78</v>
      </c>
      <c r="D7" s="106">
        <v>74312</v>
      </c>
      <c r="E7" s="25"/>
      <c r="F7" s="25"/>
      <c r="G7" s="25"/>
      <c r="H7" s="25"/>
      <c r="I7" s="25"/>
    </row>
    <row r="8" spans="1:9" ht="21.75" customHeight="1">
      <c r="A8" s="87">
        <v>2</v>
      </c>
      <c r="B8" s="88" t="s">
        <v>172</v>
      </c>
      <c r="C8" s="106">
        <v>32.520000000000003</v>
      </c>
      <c r="D8" s="106">
        <v>60161</v>
      </c>
      <c r="E8" s="25"/>
      <c r="F8" s="25"/>
      <c r="G8" s="25"/>
      <c r="H8" s="25"/>
      <c r="I8" s="25"/>
    </row>
    <row r="9" spans="1:9" ht="21.75" customHeight="1">
      <c r="A9" s="87">
        <v>3</v>
      </c>
      <c r="B9" s="88" t="s">
        <v>173</v>
      </c>
      <c r="C9" s="106">
        <v>14.87</v>
      </c>
      <c r="D9" s="106">
        <v>40728</v>
      </c>
      <c r="E9" s="25"/>
      <c r="F9" s="25"/>
      <c r="G9" s="25"/>
      <c r="H9" s="25"/>
      <c r="I9" s="25"/>
    </row>
    <row r="10" spans="1:9" ht="21.75" customHeight="1">
      <c r="A10" s="87">
        <v>4</v>
      </c>
      <c r="B10" s="88" t="s">
        <v>174</v>
      </c>
      <c r="C10" s="106">
        <v>16.87</v>
      </c>
      <c r="D10" s="106">
        <v>37382</v>
      </c>
      <c r="E10" s="25"/>
      <c r="F10" s="25"/>
      <c r="G10" s="25"/>
      <c r="H10" s="25"/>
      <c r="I10" s="25"/>
    </row>
    <row r="11" spans="1:9" ht="21.75" customHeight="1">
      <c r="A11" s="87">
        <v>5</v>
      </c>
      <c r="B11" s="89" t="s">
        <v>175</v>
      </c>
      <c r="C11" s="116">
        <v>214.86</v>
      </c>
      <c r="D11" s="107">
        <v>955494</v>
      </c>
      <c r="E11" s="25"/>
      <c r="F11" s="25"/>
      <c r="G11" s="25"/>
      <c r="H11" s="25"/>
      <c r="I11" s="25"/>
    </row>
    <row r="12" spans="1:9" s="122" customFormat="1" ht="21" customHeight="1">
      <c r="A12" s="118"/>
      <c r="B12" s="123" t="s">
        <v>5</v>
      </c>
      <c r="C12" s="120"/>
      <c r="D12" s="120"/>
      <c r="E12" s="121"/>
      <c r="F12" s="121"/>
      <c r="G12" s="121"/>
      <c r="H12" s="121"/>
      <c r="I12" s="121"/>
    </row>
    <row r="13" spans="1:9" ht="21.75" customHeight="1">
      <c r="A13" s="87">
        <v>6</v>
      </c>
      <c r="B13" s="88" t="s">
        <v>213</v>
      </c>
      <c r="C13" s="106">
        <v>18.649999999999999</v>
      </c>
      <c r="D13" s="106">
        <v>47463</v>
      </c>
      <c r="E13" s="25"/>
      <c r="F13" s="25"/>
      <c r="G13" s="25"/>
      <c r="H13" s="25"/>
      <c r="I13" s="25"/>
    </row>
    <row r="14" spans="1:9" ht="21.75" customHeight="1">
      <c r="A14" s="87">
        <v>7</v>
      </c>
      <c r="B14" s="88" t="s">
        <v>214</v>
      </c>
      <c r="C14" s="106">
        <v>17.399999999999999</v>
      </c>
      <c r="D14" s="106">
        <v>30053</v>
      </c>
      <c r="E14" s="25"/>
      <c r="F14" s="25"/>
      <c r="G14" s="25"/>
      <c r="H14" s="25"/>
      <c r="I14" s="25"/>
    </row>
    <row r="15" spans="1:9" ht="21.75" customHeight="1">
      <c r="A15" s="87">
        <v>8</v>
      </c>
      <c r="B15" s="88" t="s">
        <v>215</v>
      </c>
      <c r="C15" s="106">
        <v>36.19</v>
      </c>
      <c r="D15" s="106">
        <v>37189</v>
      </c>
      <c r="E15" s="25"/>
      <c r="F15" s="25"/>
      <c r="G15" s="25"/>
      <c r="H15" s="25"/>
      <c r="I15" s="25"/>
    </row>
    <row r="16" spans="1:9" ht="21.75" customHeight="1">
      <c r="A16" s="87">
        <v>9</v>
      </c>
      <c r="B16" s="88" t="s">
        <v>216</v>
      </c>
      <c r="C16" s="106">
        <v>34.6</v>
      </c>
      <c r="D16" s="106">
        <v>46653</v>
      </c>
      <c r="E16" s="25"/>
      <c r="F16" s="25"/>
      <c r="G16" s="25"/>
      <c r="H16" s="25"/>
      <c r="I16" s="25"/>
    </row>
    <row r="17" spans="1:9" ht="21.75" customHeight="1">
      <c r="A17" s="87">
        <v>10</v>
      </c>
      <c r="B17" s="88" t="s">
        <v>217</v>
      </c>
      <c r="C17" s="106">
        <v>73.03</v>
      </c>
      <c r="D17" s="106">
        <v>388288</v>
      </c>
      <c r="E17" s="25"/>
      <c r="F17" s="25"/>
      <c r="G17" s="25"/>
      <c r="H17" s="25"/>
      <c r="I17" s="25"/>
    </row>
    <row r="18" spans="1:9" s="122" customFormat="1" ht="21" customHeight="1">
      <c r="A18" s="118"/>
      <c r="B18" s="123" t="s">
        <v>10</v>
      </c>
      <c r="C18" s="120"/>
      <c r="D18" s="120"/>
      <c r="E18" s="121"/>
      <c r="F18" s="121"/>
      <c r="G18" s="121"/>
      <c r="H18" s="121"/>
      <c r="I18" s="121"/>
    </row>
    <row r="19" spans="1:9" ht="21.75" customHeight="1">
      <c r="A19" s="87">
        <v>11</v>
      </c>
      <c r="B19" s="88" t="s">
        <v>134</v>
      </c>
      <c r="C19" s="106">
        <v>27.15</v>
      </c>
      <c r="D19" s="106">
        <v>56837</v>
      </c>
      <c r="E19" s="25"/>
      <c r="F19" s="25"/>
      <c r="G19" s="25"/>
      <c r="H19" s="25"/>
      <c r="I19" s="25"/>
    </row>
    <row r="20" spans="1:9" ht="21.75" customHeight="1">
      <c r="A20" s="87">
        <v>12</v>
      </c>
      <c r="B20" s="88" t="s">
        <v>192</v>
      </c>
      <c r="C20" s="106">
        <v>20.82</v>
      </c>
      <c r="D20" s="106">
        <v>30921</v>
      </c>
      <c r="E20" s="25"/>
      <c r="F20" s="25"/>
      <c r="G20" s="25"/>
      <c r="H20" s="25"/>
      <c r="I20" s="25"/>
    </row>
    <row r="21" spans="1:9" ht="21.75" customHeight="1">
      <c r="A21" s="87">
        <v>13</v>
      </c>
      <c r="B21" s="88" t="s">
        <v>135</v>
      </c>
      <c r="C21" s="106">
        <v>28.42</v>
      </c>
      <c r="D21" s="106">
        <v>40810</v>
      </c>
      <c r="E21" s="25"/>
      <c r="F21" s="25"/>
      <c r="G21" s="25"/>
      <c r="H21" s="25"/>
      <c r="I21" s="25"/>
    </row>
    <row r="22" spans="1:9" ht="21.75" customHeight="1">
      <c r="A22" s="87">
        <v>14</v>
      </c>
      <c r="B22" s="88" t="s">
        <v>136</v>
      </c>
      <c r="C22" s="106">
        <v>23.5</v>
      </c>
      <c r="D22" s="106">
        <v>37545</v>
      </c>
      <c r="E22" s="25"/>
      <c r="F22" s="25"/>
      <c r="G22" s="25"/>
      <c r="H22" s="25"/>
      <c r="I22" s="25"/>
    </row>
    <row r="23" spans="1:9" s="122" customFormat="1" ht="21" customHeight="1">
      <c r="A23" s="118"/>
      <c r="B23" s="123" t="s">
        <v>15</v>
      </c>
      <c r="C23" s="120"/>
      <c r="D23" s="120"/>
      <c r="E23" s="121"/>
      <c r="F23" s="121"/>
      <c r="G23" s="121"/>
      <c r="H23" s="121"/>
      <c r="I23" s="121"/>
    </row>
    <row r="24" spans="1:9" ht="21.75" customHeight="1">
      <c r="A24" s="87">
        <v>15</v>
      </c>
      <c r="B24" s="90" t="s">
        <v>121</v>
      </c>
      <c r="C24" s="106">
        <v>16.18</v>
      </c>
      <c r="D24" s="106">
        <v>45834</v>
      </c>
      <c r="E24" s="25"/>
      <c r="F24" s="25"/>
      <c r="G24" s="25"/>
      <c r="H24" s="25"/>
      <c r="I24" s="25"/>
    </row>
    <row r="25" spans="1:9" ht="21.75" customHeight="1">
      <c r="A25" s="87">
        <v>16</v>
      </c>
      <c r="B25" s="90" t="s">
        <v>122</v>
      </c>
      <c r="C25" s="106">
        <v>21.79</v>
      </c>
      <c r="D25" s="106">
        <v>68634</v>
      </c>
      <c r="E25" s="25"/>
      <c r="F25" s="25"/>
      <c r="G25" s="25"/>
      <c r="H25" s="25"/>
      <c r="I25" s="25"/>
    </row>
    <row r="26" spans="1:9" ht="21.75" customHeight="1">
      <c r="A26" s="87">
        <v>17</v>
      </c>
      <c r="B26" s="90" t="s">
        <v>123</v>
      </c>
      <c r="C26" s="106">
        <v>12.65</v>
      </c>
      <c r="D26" s="106">
        <v>26421</v>
      </c>
      <c r="E26" s="25"/>
      <c r="F26" s="25"/>
      <c r="G26" s="25"/>
      <c r="H26" s="25"/>
      <c r="I26" s="25"/>
    </row>
    <row r="27" spans="1:9" ht="21.75" customHeight="1">
      <c r="A27" s="87">
        <v>18</v>
      </c>
      <c r="B27" s="90" t="s">
        <v>124</v>
      </c>
      <c r="C27" s="106">
        <v>14.26</v>
      </c>
      <c r="D27" s="106">
        <v>25397</v>
      </c>
      <c r="E27" s="25"/>
      <c r="F27" s="25"/>
      <c r="G27" s="25"/>
      <c r="H27" s="25"/>
      <c r="I27" s="25"/>
    </row>
    <row r="28" spans="1:9" ht="21.75" customHeight="1">
      <c r="A28" s="87">
        <v>19</v>
      </c>
      <c r="B28" s="90" t="s">
        <v>125</v>
      </c>
      <c r="C28" s="106">
        <v>14</v>
      </c>
      <c r="D28" s="106">
        <v>30977</v>
      </c>
      <c r="E28" s="25"/>
      <c r="F28" s="25"/>
      <c r="G28" s="25"/>
      <c r="H28" s="25"/>
      <c r="I28" s="25"/>
    </row>
    <row r="29" spans="1:9" ht="21.75" customHeight="1">
      <c r="A29" s="87">
        <v>20</v>
      </c>
      <c r="B29" s="91" t="s">
        <v>126</v>
      </c>
      <c r="C29" s="117" t="s">
        <v>191</v>
      </c>
      <c r="D29" s="108">
        <v>176164</v>
      </c>
      <c r="E29" s="25"/>
      <c r="F29" s="25"/>
      <c r="G29" s="25"/>
      <c r="H29" s="25"/>
      <c r="I29" s="25"/>
    </row>
    <row r="30" spans="1:9" s="122" customFormat="1" ht="21" customHeight="1">
      <c r="A30" s="118"/>
      <c r="B30" s="123" t="s">
        <v>22</v>
      </c>
      <c r="C30" s="120"/>
      <c r="D30" s="120"/>
      <c r="E30" s="121"/>
      <c r="F30" s="121"/>
      <c r="G30" s="121"/>
      <c r="H30" s="121"/>
      <c r="I30" s="121"/>
    </row>
    <row r="31" spans="1:9" ht="21.75" customHeight="1">
      <c r="A31" s="87">
        <v>21</v>
      </c>
      <c r="B31" s="88" t="s">
        <v>165</v>
      </c>
      <c r="C31" s="106">
        <v>8.73</v>
      </c>
      <c r="D31" s="109">
        <v>23234</v>
      </c>
      <c r="E31" s="25"/>
      <c r="F31" s="25"/>
      <c r="G31" s="25"/>
      <c r="H31" s="25"/>
      <c r="I31" s="25"/>
    </row>
    <row r="32" spans="1:9" ht="21.75" customHeight="1">
      <c r="A32" s="87">
        <v>22</v>
      </c>
      <c r="B32" s="88" t="s">
        <v>166</v>
      </c>
      <c r="C32" s="106">
        <v>16.062999999999999</v>
      </c>
      <c r="D32" s="106">
        <v>22640</v>
      </c>
      <c r="E32" s="25"/>
      <c r="F32" s="25"/>
      <c r="G32" s="25"/>
      <c r="H32" s="25"/>
      <c r="I32" s="25"/>
    </row>
    <row r="33" spans="1:9" ht="21.75" customHeight="1">
      <c r="A33" s="87">
        <v>23</v>
      </c>
      <c r="B33" s="92" t="s">
        <v>167</v>
      </c>
      <c r="C33" s="106">
        <v>7.5</v>
      </c>
      <c r="D33" s="106">
        <v>32576</v>
      </c>
      <c r="E33" s="25"/>
      <c r="F33" s="25"/>
      <c r="G33" s="25"/>
      <c r="H33" s="25"/>
      <c r="I33" s="25"/>
    </row>
    <row r="34" spans="1:9" ht="21.75" customHeight="1">
      <c r="A34" s="87">
        <v>24</v>
      </c>
      <c r="B34" s="88" t="s">
        <v>168</v>
      </c>
      <c r="C34" s="106">
        <v>27.8</v>
      </c>
      <c r="D34" s="106">
        <v>26993</v>
      </c>
      <c r="E34" s="25"/>
      <c r="F34" s="25"/>
      <c r="G34" s="25"/>
      <c r="H34" s="25"/>
      <c r="I34" s="25"/>
    </row>
    <row r="35" spans="1:9" ht="21.75" customHeight="1">
      <c r="A35" s="87">
        <v>25</v>
      </c>
      <c r="B35" s="93" t="s">
        <v>169</v>
      </c>
      <c r="C35" s="106">
        <v>13.5</v>
      </c>
      <c r="D35" s="107">
        <v>47694</v>
      </c>
      <c r="E35" s="25"/>
      <c r="F35" s="25"/>
      <c r="G35" s="25"/>
      <c r="H35" s="25"/>
      <c r="I35" s="25"/>
    </row>
    <row r="36" spans="1:9" ht="21.75" customHeight="1">
      <c r="A36" s="87">
        <v>26</v>
      </c>
      <c r="B36" s="93" t="s">
        <v>170</v>
      </c>
      <c r="C36" s="106">
        <v>55.4</v>
      </c>
      <c r="D36" s="106">
        <v>136812</v>
      </c>
      <c r="E36" s="25"/>
      <c r="F36" s="25"/>
      <c r="G36" s="25"/>
      <c r="H36" s="25"/>
      <c r="I36" s="25"/>
    </row>
    <row r="37" spans="1:9" s="122" customFormat="1" ht="21" customHeight="1">
      <c r="A37" s="118"/>
      <c r="B37" s="123" t="s">
        <v>29</v>
      </c>
      <c r="C37" s="120"/>
      <c r="D37" s="120"/>
      <c r="E37" s="121"/>
      <c r="F37" s="121"/>
      <c r="G37" s="121"/>
      <c r="H37" s="121"/>
      <c r="I37" s="121"/>
    </row>
    <row r="38" spans="1:9" ht="21.75" customHeight="1">
      <c r="A38" s="87">
        <v>27</v>
      </c>
      <c r="B38" s="94" t="s">
        <v>176</v>
      </c>
      <c r="C38" s="106">
        <v>35.43</v>
      </c>
      <c r="D38" s="106">
        <v>52025</v>
      </c>
      <c r="E38" s="25"/>
      <c r="F38" s="25"/>
      <c r="G38" s="25"/>
      <c r="H38" s="25"/>
      <c r="I38" s="25"/>
    </row>
    <row r="39" spans="1:9" ht="21.75" customHeight="1">
      <c r="A39" s="87">
        <v>28</v>
      </c>
      <c r="B39" s="94" t="s">
        <v>177</v>
      </c>
      <c r="C39" s="106">
        <v>52.77</v>
      </c>
      <c r="D39" s="106">
        <v>42646</v>
      </c>
      <c r="E39" s="25"/>
      <c r="F39" s="25"/>
      <c r="G39" s="25"/>
      <c r="H39" s="25"/>
      <c r="I39" s="25"/>
    </row>
    <row r="40" spans="1:9" s="122" customFormat="1" ht="21" customHeight="1">
      <c r="A40" s="118"/>
      <c r="B40" s="123" t="s">
        <v>32</v>
      </c>
      <c r="C40" s="120"/>
      <c r="D40" s="120"/>
      <c r="E40" s="121"/>
      <c r="F40" s="121"/>
      <c r="G40" s="121"/>
      <c r="H40" s="121"/>
      <c r="I40" s="121"/>
    </row>
    <row r="41" spans="1:9" ht="21.75" customHeight="1">
      <c r="A41" s="87">
        <v>29</v>
      </c>
      <c r="B41" s="95" t="s">
        <v>218</v>
      </c>
      <c r="C41" s="106">
        <v>28.1</v>
      </c>
      <c r="D41" s="106">
        <v>76771</v>
      </c>
      <c r="E41" s="25"/>
      <c r="F41" s="25"/>
      <c r="G41" s="25"/>
      <c r="H41" s="25"/>
      <c r="I41" s="25"/>
    </row>
    <row r="42" spans="1:9" ht="21.75" customHeight="1">
      <c r="A42" s="87">
        <v>30</v>
      </c>
      <c r="B42" s="88" t="s">
        <v>219</v>
      </c>
      <c r="C42" s="106">
        <v>24.5</v>
      </c>
      <c r="D42" s="106">
        <v>33465</v>
      </c>
      <c r="E42" s="25"/>
      <c r="F42" s="25"/>
      <c r="G42" s="25"/>
      <c r="H42" s="25"/>
      <c r="I42" s="25"/>
    </row>
    <row r="43" spans="1:9" ht="21.75" customHeight="1">
      <c r="A43" s="87">
        <v>31</v>
      </c>
      <c r="B43" s="88" t="s">
        <v>220</v>
      </c>
      <c r="C43" s="106">
        <v>7.18</v>
      </c>
      <c r="D43" s="106">
        <v>24108</v>
      </c>
      <c r="E43" s="25"/>
      <c r="F43" s="25"/>
      <c r="G43" s="25"/>
      <c r="H43" s="25"/>
      <c r="I43" s="25"/>
    </row>
    <row r="44" spans="1:9" ht="21.75" customHeight="1">
      <c r="A44" s="87">
        <v>32</v>
      </c>
      <c r="B44" s="88" t="s">
        <v>221</v>
      </c>
      <c r="C44" s="106">
        <v>27</v>
      </c>
      <c r="D44" s="106">
        <v>71038</v>
      </c>
      <c r="E44" s="25"/>
      <c r="F44" s="25"/>
      <c r="G44" s="25"/>
      <c r="H44" s="25"/>
      <c r="I44" s="25"/>
    </row>
    <row r="45" spans="1:9" ht="21.75" customHeight="1">
      <c r="A45" s="87">
        <v>33</v>
      </c>
      <c r="B45" s="88" t="s">
        <v>222</v>
      </c>
      <c r="C45" s="106">
        <v>14.21</v>
      </c>
      <c r="D45" s="106">
        <v>35573</v>
      </c>
      <c r="E45" s="25"/>
      <c r="F45" s="25"/>
      <c r="G45" s="25"/>
      <c r="H45" s="25"/>
      <c r="I45" s="25"/>
    </row>
    <row r="46" spans="1:9" ht="21.75" customHeight="1">
      <c r="A46" s="87">
        <v>34</v>
      </c>
      <c r="B46" s="93" t="s">
        <v>223</v>
      </c>
      <c r="C46" s="106" t="s">
        <v>151</v>
      </c>
      <c r="D46" s="106">
        <v>31493</v>
      </c>
      <c r="E46" s="25"/>
      <c r="F46" s="25"/>
      <c r="G46" s="25"/>
      <c r="H46" s="25"/>
      <c r="I46" s="25"/>
    </row>
    <row r="47" spans="1:9" ht="21.75" customHeight="1">
      <c r="A47" s="87">
        <v>35</v>
      </c>
      <c r="B47" s="88" t="s">
        <v>152</v>
      </c>
      <c r="C47" s="106">
        <v>12.35</v>
      </c>
      <c r="D47" s="106">
        <v>56000</v>
      </c>
      <c r="E47" s="25"/>
      <c r="F47" s="25"/>
      <c r="G47" s="25"/>
      <c r="H47" s="25"/>
      <c r="I47" s="25"/>
    </row>
    <row r="48" spans="1:9" ht="21.75" customHeight="1">
      <c r="A48" s="87">
        <v>36</v>
      </c>
      <c r="B48" s="88" t="s">
        <v>153</v>
      </c>
      <c r="C48" s="106">
        <v>13.6</v>
      </c>
      <c r="D48" s="106">
        <v>28105</v>
      </c>
      <c r="E48" s="25"/>
      <c r="F48" s="25"/>
      <c r="G48" s="25"/>
      <c r="H48" s="25"/>
      <c r="I48" s="25"/>
    </row>
    <row r="49" spans="1:9" ht="21.75" customHeight="1">
      <c r="A49" s="87">
        <v>37</v>
      </c>
      <c r="B49" s="88" t="s">
        <v>154</v>
      </c>
      <c r="C49" s="106">
        <v>29.17</v>
      </c>
      <c r="D49" s="106">
        <v>92550</v>
      </c>
      <c r="E49" s="25"/>
      <c r="F49" s="25"/>
      <c r="G49" s="25"/>
      <c r="H49" s="25"/>
      <c r="I49" s="25"/>
    </row>
    <row r="50" spans="1:9" ht="21.75" customHeight="1">
      <c r="A50" s="87">
        <v>38</v>
      </c>
      <c r="B50" s="88" t="s">
        <v>155</v>
      </c>
      <c r="C50" s="106">
        <v>40.04</v>
      </c>
      <c r="D50" s="106">
        <v>38822</v>
      </c>
      <c r="E50" s="25"/>
      <c r="F50" s="25"/>
      <c r="G50" s="25"/>
      <c r="H50" s="25"/>
      <c r="I50" s="25"/>
    </row>
    <row r="51" spans="1:9" ht="21.75" customHeight="1">
      <c r="A51" s="87">
        <v>39</v>
      </c>
      <c r="B51" s="88" t="s">
        <v>156</v>
      </c>
      <c r="C51" s="111">
        <v>13.18</v>
      </c>
      <c r="D51" s="106">
        <v>30379</v>
      </c>
      <c r="E51" s="25"/>
      <c r="F51" s="25"/>
      <c r="G51" s="25"/>
      <c r="H51" s="25"/>
      <c r="I51" s="25"/>
    </row>
    <row r="52" spans="1:9" ht="21.75" customHeight="1">
      <c r="A52" s="87">
        <v>40</v>
      </c>
      <c r="B52" s="88" t="s">
        <v>224</v>
      </c>
      <c r="C52" s="106">
        <v>21.23</v>
      </c>
      <c r="D52" s="106">
        <v>17253</v>
      </c>
      <c r="E52" s="25"/>
      <c r="F52" s="25"/>
      <c r="G52" s="25"/>
      <c r="H52" s="25"/>
      <c r="I52" s="25"/>
    </row>
    <row r="53" spans="1:9" ht="21.75" customHeight="1">
      <c r="A53" s="87">
        <v>41</v>
      </c>
      <c r="B53" s="88" t="s">
        <v>183</v>
      </c>
      <c r="C53" s="106">
        <v>29.36</v>
      </c>
      <c r="D53" s="106">
        <v>27229</v>
      </c>
      <c r="E53" s="25"/>
      <c r="F53" s="25"/>
      <c r="G53" s="25"/>
      <c r="H53" s="25"/>
      <c r="I53" s="25"/>
    </row>
    <row r="54" spans="1:9" ht="21.75" customHeight="1">
      <c r="A54" s="87">
        <v>42</v>
      </c>
      <c r="B54" s="93" t="s">
        <v>184</v>
      </c>
      <c r="C54" s="107">
        <v>94.88</v>
      </c>
      <c r="D54" s="107">
        <v>601574</v>
      </c>
      <c r="E54" s="25"/>
      <c r="F54" s="25"/>
      <c r="G54" s="25"/>
      <c r="H54" s="25"/>
      <c r="I54" s="25"/>
    </row>
    <row r="55" spans="1:9" s="122" customFormat="1" ht="21" customHeight="1">
      <c r="A55" s="118"/>
      <c r="B55" s="123" t="s">
        <v>46</v>
      </c>
      <c r="C55" s="120"/>
      <c r="D55" s="120"/>
      <c r="E55" s="121"/>
      <c r="F55" s="121"/>
      <c r="G55" s="121"/>
      <c r="H55" s="121"/>
      <c r="I55" s="121"/>
    </row>
    <row r="56" spans="1:9" ht="21.75" customHeight="1">
      <c r="A56" s="87">
        <v>43</v>
      </c>
      <c r="B56" s="90" t="s">
        <v>139</v>
      </c>
      <c r="C56" s="106">
        <v>29.66</v>
      </c>
      <c r="D56" s="106">
        <v>69006</v>
      </c>
      <c r="E56" s="25"/>
      <c r="F56" s="25"/>
      <c r="G56" s="25"/>
      <c r="H56" s="25"/>
      <c r="I56" s="25"/>
    </row>
    <row r="57" spans="1:9" ht="21.75" customHeight="1">
      <c r="A57" s="87">
        <v>44</v>
      </c>
      <c r="B57" s="96" t="s">
        <v>140</v>
      </c>
      <c r="C57" s="110">
        <v>34.799999999999997</v>
      </c>
      <c r="D57" s="110">
        <v>54071</v>
      </c>
      <c r="E57" s="25"/>
      <c r="F57" s="25"/>
      <c r="G57" s="25"/>
      <c r="H57" s="25"/>
      <c r="I57" s="25"/>
    </row>
    <row r="58" spans="1:9" ht="21.75" customHeight="1">
      <c r="A58" s="87">
        <v>45</v>
      </c>
      <c r="B58" s="90" t="s">
        <v>141</v>
      </c>
      <c r="C58" s="106">
        <v>12.41</v>
      </c>
      <c r="D58" s="106">
        <v>59095</v>
      </c>
      <c r="E58" s="25"/>
      <c r="F58" s="25"/>
      <c r="G58" s="25"/>
      <c r="H58" s="25"/>
      <c r="I58" s="25"/>
    </row>
    <row r="59" spans="1:9" ht="21.75" customHeight="1">
      <c r="A59" s="87">
        <v>46</v>
      </c>
      <c r="B59" s="90" t="s">
        <v>142</v>
      </c>
      <c r="C59" s="106">
        <v>25.23</v>
      </c>
      <c r="D59" s="106">
        <v>49481</v>
      </c>
      <c r="E59" s="25"/>
      <c r="F59" s="25"/>
      <c r="G59" s="25"/>
      <c r="H59" s="25"/>
      <c r="I59" s="25"/>
    </row>
    <row r="60" spans="1:9" ht="21.75" customHeight="1">
      <c r="A60" s="87">
        <v>47</v>
      </c>
      <c r="B60" s="90" t="s">
        <v>143</v>
      </c>
      <c r="C60" s="106">
        <v>51.34</v>
      </c>
      <c r="D60" s="106">
        <v>67050</v>
      </c>
      <c r="E60" s="25"/>
      <c r="F60" s="25"/>
      <c r="G60" s="25"/>
      <c r="H60" s="25"/>
      <c r="I60" s="25"/>
    </row>
    <row r="61" spans="1:9" ht="21.75" customHeight="1">
      <c r="A61" s="87">
        <v>48</v>
      </c>
      <c r="B61" s="97" t="s">
        <v>144</v>
      </c>
      <c r="C61" s="111">
        <v>33.57</v>
      </c>
      <c r="D61" s="111">
        <v>62521</v>
      </c>
      <c r="E61" s="25"/>
      <c r="F61" s="25"/>
      <c r="G61" s="25"/>
      <c r="H61" s="25"/>
      <c r="I61" s="25"/>
    </row>
    <row r="62" spans="1:9" ht="21.75" customHeight="1">
      <c r="A62" s="87">
        <v>49</v>
      </c>
      <c r="B62" s="90" t="s">
        <v>145</v>
      </c>
      <c r="C62" s="106">
        <v>28.96</v>
      </c>
      <c r="D62" s="106">
        <v>77838</v>
      </c>
      <c r="E62" s="25"/>
      <c r="F62" s="25"/>
      <c r="G62" s="25"/>
      <c r="H62" s="25"/>
      <c r="I62" s="25"/>
    </row>
    <row r="63" spans="1:9" ht="21.75" customHeight="1">
      <c r="A63" s="87">
        <v>50</v>
      </c>
      <c r="B63" s="91" t="s">
        <v>146</v>
      </c>
      <c r="C63" s="107">
        <v>101.42</v>
      </c>
      <c r="D63" s="107">
        <v>315596</v>
      </c>
      <c r="E63" s="25"/>
      <c r="F63" s="25"/>
      <c r="G63" s="25"/>
      <c r="H63" s="25"/>
      <c r="I63" s="25"/>
    </row>
    <row r="64" spans="1:9" s="122" customFormat="1" ht="21" customHeight="1">
      <c r="A64" s="118"/>
      <c r="B64" s="123" t="s">
        <v>54</v>
      </c>
      <c r="C64" s="120"/>
      <c r="D64" s="120"/>
      <c r="E64" s="121"/>
      <c r="F64" s="121"/>
      <c r="G64" s="121"/>
      <c r="H64" s="121"/>
      <c r="I64" s="121"/>
    </row>
    <row r="65" spans="1:9" ht="21.75" customHeight="1">
      <c r="A65" s="87">
        <v>51</v>
      </c>
      <c r="B65" s="88" t="s">
        <v>127</v>
      </c>
      <c r="C65" s="106">
        <v>14.71</v>
      </c>
      <c r="D65" s="106">
        <v>31884</v>
      </c>
      <c r="E65" s="25"/>
      <c r="F65" s="25"/>
      <c r="G65" s="25"/>
      <c r="H65" s="25"/>
      <c r="I65" s="25"/>
    </row>
    <row r="66" spans="1:9" ht="21.75" customHeight="1">
      <c r="A66" s="87">
        <v>52</v>
      </c>
      <c r="B66" s="88" t="s">
        <v>128</v>
      </c>
      <c r="C66" s="106">
        <v>32.659999999999997</v>
      </c>
      <c r="D66" s="106">
        <v>53755</v>
      </c>
      <c r="E66" s="25"/>
      <c r="F66" s="25"/>
      <c r="G66" s="25"/>
      <c r="H66" s="25"/>
      <c r="I66" s="25"/>
    </row>
    <row r="67" spans="1:9" ht="21.75" customHeight="1">
      <c r="A67" s="87">
        <v>53</v>
      </c>
      <c r="B67" s="88" t="s">
        <v>129</v>
      </c>
      <c r="C67" s="106">
        <v>32.33</v>
      </c>
      <c r="D67" s="106">
        <v>43528</v>
      </c>
      <c r="E67" s="25"/>
      <c r="F67" s="25"/>
      <c r="G67" s="25"/>
      <c r="H67" s="25"/>
      <c r="I67" s="25"/>
    </row>
    <row r="68" spans="1:9" ht="21.75" customHeight="1">
      <c r="A68" s="87">
        <v>54</v>
      </c>
      <c r="B68" s="88" t="s">
        <v>130</v>
      </c>
      <c r="C68" s="106">
        <v>32</v>
      </c>
      <c r="D68" s="106">
        <v>39919</v>
      </c>
      <c r="E68" s="25"/>
      <c r="F68" s="25"/>
      <c r="G68" s="25"/>
      <c r="H68" s="25"/>
      <c r="I68" s="25"/>
    </row>
    <row r="69" spans="1:9" ht="21.75" customHeight="1">
      <c r="A69" s="87">
        <v>55</v>
      </c>
      <c r="B69" s="88" t="s">
        <v>131</v>
      </c>
      <c r="C69" s="106">
        <v>15.84</v>
      </c>
      <c r="D69" s="106">
        <v>28632</v>
      </c>
      <c r="E69" s="25"/>
      <c r="F69" s="25"/>
      <c r="G69" s="25"/>
      <c r="H69" s="25"/>
      <c r="I69" s="25"/>
    </row>
    <row r="70" spans="1:9" ht="21.75" customHeight="1">
      <c r="A70" s="87">
        <v>56</v>
      </c>
      <c r="B70" s="88" t="s">
        <v>132</v>
      </c>
      <c r="C70" s="106">
        <v>33</v>
      </c>
      <c r="D70" s="106">
        <v>31902</v>
      </c>
      <c r="E70" s="25"/>
      <c r="F70" s="25"/>
      <c r="G70" s="25"/>
      <c r="H70" s="25"/>
      <c r="I70" s="25"/>
    </row>
    <row r="71" spans="1:9" ht="21.75" customHeight="1">
      <c r="A71" s="87">
        <v>57</v>
      </c>
      <c r="B71" s="88" t="s">
        <v>133</v>
      </c>
      <c r="C71" s="106">
        <v>26.6</v>
      </c>
      <c r="D71" s="106">
        <v>130767</v>
      </c>
      <c r="E71" s="25"/>
      <c r="F71" s="25"/>
      <c r="G71" s="25"/>
      <c r="H71" s="25"/>
      <c r="I71" s="25"/>
    </row>
    <row r="72" spans="1:9" s="122" customFormat="1" ht="21" customHeight="1">
      <c r="A72" s="118"/>
      <c r="B72" s="123" t="s">
        <v>61</v>
      </c>
      <c r="C72" s="120"/>
      <c r="D72" s="120"/>
      <c r="E72" s="121"/>
      <c r="F72" s="121"/>
      <c r="G72" s="121"/>
      <c r="H72" s="121"/>
      <c r="I72" s="121"/>
    </row>
    <row r="73" spans="1:9" ht="21.75" customHeight="1">
      <c r="A73" s="87">
        <v>58</v>
      </c>
      <c r="B73" s="98" t="s">
        <v>188</v>
      </c>
      <c r="C73" s="108" t="s">
        <v>212</v>
      </c>
      <c r="D73" s="108">
        <v>48342</v>
      </c>
      <c r="E73" s="25"/>
      <c r="F73" s="25"/>
      <c r="G73" s="25"/>
      <c r="H73" s="25"/>
      <c r="I73" s="25"/>
    </row>
    <row r="74" spans="1:9" ht="21.75" customHeight="1">
      <c r="A74" s="87">
        <v>59</v>
      </c>
      <c r="B74" s="98" t="s">
        <v>189</v>
      </c>
      <c r="C74" s="108">
        <v>53.06</v>
      </c>
      <c r="D74" s="108">
        <v>97112</v>
      </c>
      <c r="E74" s="25"/>
      <c r="F74" s="25"/>
      <c r="G74" s="25"/>
      <c r="H74" s="25"/>
      <c r="I74" s="25"/>
    </row>
    <row r="75" spans="1:9" ht="21.75" customHeight="1">
      <c r="A75" s="87">
        <v>60</v>
      </c>
      <c r="B75" s="98" t="s">
        <v>178</v>
      </c>
      <c r="C75" s="108">
        <v>34.409999999999997</v>
      </c>
      <c r="D75" s="108">
        <v>49723</v>
      </c>
      <c r="E75" s="25"/>
      <c r="F75" s="25"/>
      <c r="G75" s="25"/>
      <c r="H75" s="25"/>
      <c r="I75" s="25"/>
    </row>
    <row r="76" spans="1:9" ht="21.75" customHeight="1">
      <c r="A76" s="87">
        <v>61</v>
      </c>
      <c r="B76" s="99" t="s">
        <v>179</v>
      </c>
      <c r="C76" s="112">
        <v>23.32</v>
      </c>
      <c r="D76" s="112">
        <v>90442</v>
      </c>
      <c r="E76" s="25"/>
      <c r="F76" s="25"/>
      <c r="G76" s="25"/>
      <c r="H76" s="25"/>
      <c r="I76" s="25"/>
    </row>
    <row r="77" spans="1:9" ht="21.75" customHeight="1">
      <c r="A77" s="87">
        <v>62</v>
      </c>
      <c r="B77" s="98" t="s">
        <v>180</v>
      </c>
      <c r="C77" s="108">
        <v>21.9</v>
      </c>
      <c r="D77" s="108">
        <v>40318</v>
      </c>
      <c r="E77" s="25"/>
      <c r="F77" s="25"/>
      <c r="G77" s="25"/>
      <c r="H77" s="25"/>
      <c r="I77" s="25"/>
    </row>
    <row r="78" spans="1:9" ht="21.75" customHeight="1">
      <c r="A78" s="87">
        <v>63</v>
      </c>
      <c r="B78" s="98" t="s">
        <v>194</v>
      </c>
      <c r="C78" s="108">
        <v>17.73</v>
      </c>
      <c r="D78" s="108">
        <v>56632</v>
      </c>
      <c r="E78" s="25"/>
      <c r="F78" s="25"/>
      <c r="G78" s="25"/>
      <c r="H78" s="25"/>
      <c r="I78" s="25"/>
    </row>
    <row r="79" spans="1:9" ht="21.75" customHeight="1">
      <c r="A79" s="87">
        <v>64</v>
      </c>
      <c r="B79" s="100" t="s">
        <v>193</v>
      </c>
      <c r="C79" s="108">
        <v>36.26</v>
      </c>
      <c r="D79" s="108">
        <v>46342</v>
      </c>
      <c r="E79" s="25"/>
      <c r="F79" s="25"/>
      <c r="G79" s="25"/>
      <c r="H79" s="25"/>
      <c r="I79" s="25"/>
    </row>
    <row r="80" spans="1:9" ht="21.75" customHeight="1">
      <c r="A80" s="87">
        <v>65</v>
      </c>
      <c r="B80" s="98" t="s">
        <v>181</v>
      </c>
      <c r="C80" s="108">
        <v>19.46</v>
      </c>
      <c r="D80" s="108">
        <v>69504</v>
      </c>
      <c r="E80" s="25"/>
      <c r="F80" s="25"/>
      <c r="G80" s="25"/>
      <c r="H80" s="25"/>
      <c r="I80" s="25"/>
    </row>
    <row r="81" spans="1:9" ht="21.75" customHeight="1">
      <c r="A81" s="87">
        <v>66</v>
      </c>
      <c r="B81" s="98" t="s">
        <v>197</v>
      </c>
      <c r="C81" s="106">
        <v>16.05</v>
      </c>
      <c r="D81" s="106">
        <v>56078</v>
      </c>
      <c r="E81" s="25"/>
      <c r="F81" s="25"/>
      <c r="G81" s="25"/>
      <c r="H81" s="25"/>
      <c r="I81" s="25"/>
    </row>
    <row r="82" spans="1:9" ht="21.75" customHeight="1">
      <c r="A82" s="87">
        <v>67</v>
      </c>
      <c r="B82" s="98" t="s">
        <v>196</v>
      </c>
      <c r="C82" s="108">
        <v>22.25</v>
      </c>
      <c r="D82" s="108">
        <v>71239</v>
      </c>
      <c r="E82" s="25"/>
      <c r="F82" s="25"/>
      <c r="G82" s="25"/>
      <c r="H82" s="25"/>
      <c r="I82" s="25"/>
    </row>
    <row r="83" spans="1:9" ht="21.75" customHeight="1">
      <c r="A83" s="87">
        <v>68</v>
      </c>
      <c r="B83" s="98" t="s">
        <v>182</v>
      </c>
      <c r="C83" s="106">
        <v>30.93</v>
      </c>
      <c r="D83" s="106">
        <v>69533</v>
      </c>
      <c r="E83" s="25"/>
      <c r="F83" s="25"/>
      <c r="G83" s="25"/>
      <c r="H83" s="25"/>
      <c r="I83" s="25"/>
    </row>
    <row r="84" spans="1:9" ht="21.75" customHeight="1">
      <c r="A84" s="87">
        <v>69</v>
      </c>
      <c r="B84" s="98" t="s">
        <v>195</v>
      </c>
      <c r="C84" s="106">
        <v>33.69</v>
      </c>
      <c r="D84" s="106">
        <v>68088</v>
      </c>
      <c r="E84" s="25"/>
      <c r="F84" s="25"/>
      <c r="G84" s="25"/>
      <c r="H84" s="25"/>
      <c r="I84" s="25"/>
    </row>
    <row r="85" spans="1:9" s="122" customFormat="1" ht="21" customHeight="1">
      <c r="A85" s="118"/>
      <c r="B85" s="123" t="s">
        <v>74</v>
      </c>
      <c r="C85" s="120"/>
      <c r="D85" s="120"/>
      <c r="E85" s="121"/>
      <c r="F85" s="121"/>
      <c r="G85" s="121"/>
      <c r="H85" s="121"/>
      <c r="I85" s="121"/>
    </row>
    <row r="86" spans="1:9" ht="21.75" customHeight="1">
      <c r="A86" s="87">
        <v>70</v>
      </c>
      <c r="B86" s="88" t="s">
        <v>157</v>
      </c>
      <c r="C86" s="106">
        <v>23.85</v>
      </c>
      <c r="D86" s="106">
        <v>48687</v>
      </c>
      <c r="E86" s="25"/>
      <c r="F86" s="25"/>
      <c r="G86" s="25"/>
      <c r="H86" s="25"/>
      <c r="I86" s="25"/>
    </row>
    <row r="87" spans="1:9" ht="21.75" customHeight="1">
      <c r="A87" s="87">
        <v>71</v>
      </c>
      <c r="B87" s="88" t="s">
        <v>158</v>
      </c>
      <c r="C87" s="106">
        <v>22.34</v>
      </c>
      <c r="D87" s="106">
        <v>49470</v>
      </c>
      <c r="E87" s="25"/>
      <c r="F87" s="25"/>
      <c r="G87" s="25"/>
      <c r="H87" s="25"/>
      <c r="I87" s="25"/>
    </row>
    <row r="88" spans="1:9" ht="21.75" customHeight="1">
      <c r="A88" s="87">
        <v>72</v>
      </c>
      <c r="B88" s="88" t="s">
        <v>159</v>
      </c>
      <c r="C88" s="106">
        <v>11.71</v>
      </c>
      <c r="D88" s="106">
        <v>35937</v>
      </c>
      <c r="E88" s="25"/>
      <c r="F88" s="25"/>
      <c r="G88" s="25"/>
      <c r="H88" s="25"/>
      <c r="I88" s="25"/>
    </row>
    <row r="89" spans="1:9" ht="21.75" customHeight="1">
      <c r="A89" s="87">
        <v>73</v>
      </c>
      <c r="B89" s="88" t="s">
        <v>160</v>
      </c>
      <c r="C89" s="106">
        <v>25.09</v>
      </c>
      <c r="D89" s="106">
        <v>71729</v>
      </c>
      <c r="E89" s="25"/>
      <c r="F89" s="25"/>
      <c r="G89" s="25"/>
      <c r="H89" s="25"/>
      <c r="I89" s="25"/>
    </row>
    <row r="90" spans="1:9" ht="21.75" customHeight="1">
      <c r="A90" s="87">
        <v>74</v>
      </c>
      <c r="B90" s="88" t="s">
        <v>161</v>
      </c>
      <c r="C90" s="106">
        <v>21.32</v>
      </c>
      <c r="D90" s="106">
        <v>83404</v>
      </c>
      <c r="E90" s="25"/>
      <c r="F90" s="25"/>
      <c r="G90" s="25"/>
      <c r="H90" s="25"/>
      <c r="I90" s="25"/>
    </row>
    <row r="91" spans="1:9" ht="21.75" customHeight="1">
      <c r="A91" s="87">
        <v>75</v>
      </c>
      <c r="B91" s="88" t="s">
        <v>162</v>
      </c>
      <c r="C91" s="106">
        <v>15.54</v>
      </c>
      <c r="D91" s="106">
        <v>61000</v>
      </c>
      <c r="E91" s="25"/>
      <c r="F91" s="25"/>
      <c r="G91" s="25"/>
      <c r="H91" s="25"/>
      <c r="I91" s="25"/>
    </row>
    <row r="92" spans="1:9" ht="21.75" customHeight="1">
      <c r="A92" s="87">
        <v>76</v>
      </c>
      <c r="B92" s="88" t="s">
        <v>163</v>
      </c>
      <c r="C92" s="106">
        <v>31.28</v>
      </c>
      <c r="D92" s="106">
        <v>37172</v>
      </c>
      <c r="E92" s="25"/>
      <c r="F92" s="25"/>
      <c r="G92" s="25"/>
      <c r="H92" s="25"/>
      <c r="I92" s="25"/>
    </row>
    <row r="93" spans="1:9" ht="21.75" customHeight="1">
      <c r="A93" s="87">
        <v>77</v>
      </c>
      <c r="B93" s="88" t="s">
        <v>164</v>
      </c>
      <c r="C93" s="106">
        <v>118.312</v>
      </c>
      <c r="D93" s="106">
        <v>609214</v>
      </c>
      <c r="E93" s="25"/>
      <c r="F93" s="25"/>
      <c r="G93" s="25"/>
      <c r="H93" s="28"/>
      <c r="I93" s="25"/>
    </row>
    <row r="94" spans="1:9" s="122" customFormat="1" ht="21" customHeight="1">
      <c r="A94" s="118"/>
      <c r="B94" s="124" t="s">
        <v>82</v>
      </c>
      <c r="C94" s="125"/>
      <c r="D94" s="125"/>
      <c r="E94" s="121"/>
      <c r="F94" s="121"/>
      <c r="G94" s="121"/>
      <c r="H94" s="126"/>
      <c r="I94" s="121"/>
    </row>
    <row r="95" spans="1:9" ht="21.75" customHeight="1">
      <c r="A95" s="87">
        <v>78</v>
      </c>
      <c r="B95" s="88" t="s">
        <v>137</v>
      </c>
      <c r="C95" s="106">
        <v>80.099999999999994</v>
      </c>
      <c r="D95" s="106">
        <v>45477</v>
      </c>
      <c r="E95" s="25"/>
      <c r="F95" s="25"/>
      <c r="G95" s="25"/>
      <c r="H95" s="28"/>
      <c r="I95" s="25"/>
    </row>
    <row r="96" spans="1:9" ht="21.75" customHeight="1">
      <c r="A96" s="87">
        <v>79</v>
      </c>
      <c r="B96" s="88" t="s">
        <v>138</v>
      </c>
      <c r="C96" s="106">
        <v>114.85</v>
      </c>
      <c r="D96" s="106">
        <v>34300</v>
      </c>
      <c r="E96" s="25"/>
      <c r="F96" s="25"/>
      <c r="G96" s="25"/>
      <c r="H96" s="28"/>
      <c r="I96" s="25"/>
    </row>
    <row r="97" spans="1:9" ht="21.75" customHeight="1">
      <c r="A97" s="87">
        <v>80</v>
      </c>
      <c r="B97" s="101" t="s">
        <v>205</v>
      </c>
      <c r="C97" s="106">
        <v>103.24</v>
      </c>
      <c r="D97" s="106">
        <v>45417</v>
      </c>
      <c r="E97" s="25"/>
      <c r="F97" s="25"/>
      <c r="G97" s="25"/>
      <c r="H97" s="28"/>
      <c r="I97" s="25"/>
    </row>
    <row r="98" spans="1:9" s="122" customFormat="1" ht="21" customHeight="1">
      <c r="A98" s="118"/>
      <c r="B98" s="123" t="s">
        <v>86</v>
      </c>
      <c r="C98" s="120"/>
      <c r="D98" s="120"/>
      <c r="E98" s="121"/>
      <c r="F98" s="121"/>
      <c r="G98" s="121"/>
      <c r="H98" s="121"/>
      <c r="I98" s="121"/>
    </row>
    <row r="99" spans="1:9" ht="21.75" customHeight="1">
      <c r="A99" s="87">
        <v>81</v>
      </c>
      <c r="B99" s="102" t="s">
        <v>199</v>
      </c>
      <c r="C99" s="108">
        <v>54.63</v>
      </c>
      <c r="D99" s="108">
        <v>72111</v>
      </c>
      <c r="E99" s="25"/>
      <c r="F99" s="25"/>
      <c r="G99" s="25"/>
      <c r="H99" s="25"/>
      <c r="I99" s="25"/>
    </row>
    <row r="100" spans="1:9" ht="21.75" customHeight="1">
      <c r="A100" s="87">
        <v>82</v>
      </c>
      <c r="B100" s="88" t="s">
        <v>200</v>
      </c>
      <c r="C100" s="106">
        <v>18.96</v>
      </c>
      <c r="D100" s="106">
        <v>44294</v>
      </c>
      <c r="E100" s="25"/>
      <c r="F100" s="25"/>
      <c r="G100" s="25"/>
      <c r="H100" s="25"/>
      <c r="I100" s="25"/>
    </row>
    <row r="101" spans="1:9" ht="21.75" customHeight="1">
      <c r="A101" s="87">
        <v>83</v>
      </c>
      <c r="B101" s="88" t="s">
        <v>201</v>
      </c>
      <c r="C101" s="106">
        <v>24.84</v>
      </c>
      <c r="D101" s="106">
        <v>28290</v>
      </c>
      <c r="E101" s="25"/>
      <c r="F101" s="25"/>
      <c r="G101" s="25"/>
      <c r="H101" s="25"/>
      <c r="I101" s="25"/>
    </row>
    <row r="102" spans="1:9" ht="21.75" customHeight="1">
      <c r="A102" s="87">
        <v>84</v>
      </c>
      <c r="B102" s="88" t="s">
        <v>202</v>
      </c>
      <c r="C102" s="106">
        <v>23.96</v>
      </c>
      <c r="D102" s="106">
        <v>99386</v>
      </c>
      <c r="E102" s="25"/>
      <c r="F102" s="25"/>
      <c r="G102" s="25"/>
      <c r="H102" s="25"/>
      <c r="I102" s="25"/>
    </row>
    <row r="103" spans="1:9" ht="21.75" customHeight="1">
      <c r="A103" s="87">
        <v>85</v>
      </c>
      <c r="B103" s="88" t="s">
        <v>203</v>
      </c>
      <c r="C103" s="106">
        <v>16.760000000000002</v>
      </c>
      <c r="D103" s="106">
        <v>32405</v>
      </c>
      <c r="E103" s="25"/>
      <c r="F103" s="25"/>
      <c r="G103" s="25"/>
      <c r="H103" s="25"/>
      <c r="I103" s="25"/>
    </row>
    <row r="104" spans="1:9" ht="21.75" customHeight="1">
      <c r="A104" s="87">
        <v>86</v>
      </c>
      <c r="B104" s="93" t="s">
        <v>204</v>
      </c>
      <c r="C104" s="106">
        <v>54.65</v>
      </c>
      <c r="D104" s="106">
        <v>47078</v>
      </c>
      <c r="E104" s="25"/>
      <c r="F104" s="25"/>
      <c r="G104" s="25"/>
      <c r="H104" s="25"/>
      <c r="I104" s="25"/>
    </row>
    <row r="105" spans="1:9" ht="21.75" customHeight="1">
      <c r="A105" s="87">
        <v>87</v>
      </c>
      <c r="B105" s="93" t="s">
        <v>148</v>
      </c>
      <c r="C105" s="107">
        <v>78.349999999999994</v>
      </c>
      <c r="D105" s="107">
        <v>232486</v>
      </c>
      <c r="E105" s="25"/>
      <c r="F105" s="25"/>
      <c r="G105" s="25"/>
      <c r="H105" s="25"/>
      <c r="I105" s="25"/>
    </row>
    <row r="106" spans="1:9" ht="21.75" customHeight="1">
      <c r="A106" s="87">
        <v>88</v>
      </c>
      <c r="B106" s="93" t="s">
        <v>206</v>
      </c>
      <c r="C106" s="106">
        <v>28.8</v>
      </c>
      <c r="D106" s="106">
        <v>60388</v>
      </c>
      <c r="E106" s="25"/>
      <c r="F106" s="25"/>
      <c r="G106" s="25"/>
      <c r="H106" s="25"/>
      <c r="I106" s="25"/>
    </row>
    <row r="107" spans="1:9" ht="21.75" customHeight="1">
      <c r="A107" s="87">
        <v>89</v>
      </c>
      <c r="B107" s="93" t="s">
        <v>149</v>
      </c>
      <c r="C107" s="106">
        <v>68.72</v>
      </c>
      <c r="D107" s="106">
        <v>33194</v>
      </c>
      <c r="E107" s="25"/>
      <c r="F107" s="25"/>
      <c r="G107" s="25"/>
      <c r="H107" s="25"/>
      <c r="I107" s="25"/>
    </row>
    <row r="108" spans="1:9" ht="21.75" customHeight="1">
      <c r="A108" s="87">
        <v>90</v>
      </c>
      <c r="B108" s="93" t="s">
        <v>150</v>
      </c>
      <c r="C108" s="106">
        <v>46.65</v>
      </c>
      <c r="D108" s="106">
        <v>37358</v>
      </c>
      <c r="E108" s="25"/>
      <c r="F108" s="25"/>
      <c r="G108" s="25"/>
      <c r="H108" s="25"/>
      <c r="I108" s="25"/>
    </row>
    <row r="109" spans="1:9" s="122" customFormat="1" ht="21" customHeight="1">
      <c r="A109" s="118"/>
      <c r="B109" s="127" t="s">
        <v>96</v>
      </c>
      <c r="C109" s="128"/>
      <c r="D109" s="128"/>
      <c r="E109" s="121"/>
      <c r="F109" s="121"/>
      <c r="G109" s="121"/>
      <c r="H109" s="121"/>
      <c r="I109" s="121"/>
    </row>
    <row r="110" spans="1:9" ht="21.75" customHeight="1">
      <c r="A110" s="87">
        <v>91</v>
      </c>
      <c r="B110" s="103" t="s">
        <v>185</v>
      </c>
      <c r="C110" s="113">
        <v>28.79</v>
      </c>
      <c r="D110" s="113">
        <v>40508</v>
      </c>
      <c r="E110" s="25"/>
      <c r="F110" s="25"/>
      <c r="G110" s="25"/>
      <c r="H110" s="25"/>
      <c r="I110" s="25"/>
    </row>
    <row r="111" spans="1:9" ht="21.75" customHeight="1">
      <c r="A111" s="87">
        <v>92</v>
      </c>
      <c r="B111" s="103" t="s">
        <v>186</v>
      </c>
      <c r="C111" s="106">
        <v>39.56</v>
      </c>
      <c r="D111" s="106">
        <v>73536</v>
      </c>
      <c r="E111" s="25"/>
      <c r="F111" s="25"/>
      <c r="G111" s="25"/>
      <c r="H111" s="25"/>
      <c r="I111" s="25"/>
    </row>
    <row r="112" spans="1:9" ht="21.75" customHeight="1">
      <c r="A112" s="87">
        <v>93</v>
      </c>
      <c r="B112" s="103" t="s">
        <v>242</v>
      </c>
      <c r="C112" s="106">
        <v>16.690000000000001</v>
      </c>
      <c r="D112" s="106">
        <v>54015</v>
      </c>
      <c r="E112" s="25"/>
      <c r="F112" s="25"/>
      <c r="G112" s="25"/>
      <c r="H112" s="25"/>
      <c r="I112" s="25"/>
    </row>
    <row r="113" spans="1:9" ht="15.75">
      <c r="A113" s="87"/>
      <c r="B113" s="104" t="s">
        <v>198</v>
      </c>
      <c r="C113" s="114"/>
      <c r="D113" s="114">
        <f t="shared" ref="D113" si="0">SUM(D7:D112)</f>
        <v>7661497</v>
      </c>
      <c r="E113" s="25"/>
      <c r="F113" s="25"/>
      <c r="G113" s="25"/>
      <c r="H113" s="25"/>
      <c r="I113" s="25"/>
    </row>
    <row r="114" spans="1:9">
      <c r="B114" s="19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Draft </vt:lpstr>
      <vt:lpstr>SMID calculations final </vt:lpstr>
      <vt:lpstr>municipalities and corporations</vt:lpstr>
      <vt:lpstr>Population </vt:lpstr>
      <vt:lpstr>'Draft '!Print_Titles</vt:lpstr>
      <vt:lpstr>'SMID calculations final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2019-02-27T10:32:19Z</dcterms:modified>
</cp:coreProperties>
</file>